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W2K19-DC\Nutzdaten\01_Akquise und Angebote\07_Kriterienkatalog_Rechtsberatung\"/>
    </mc:Choice>
  </mc:AlternateContent>
  <xr:revisionPtr revIDLastSave="0" documentId="13_ncr:1_{E92E74B5-7CF4-4AFB-A2B5-38E2729FE364}" xr6:coauthVersionLast="47" xr6:coauthVersionMax="47" xr10:uidLastSave="{00000000-0000-0000-0000-000000000000}"/>
  <bookViews>
    <workbookView xWindow="-120" yWindow="-120" windowWidth="57840" windowHeight="23640" xr2:uid="{00000000-000D-0000-FFFF-FFFF00000000}"/>
  </bookViews>
  <sheets>
    <sheet name="Kriterienkatalog &amp; Preisblatt" sheetId="1" r:id="rId1"/>
    <sheet name="Erweiterte Richtwertmethode" sheetId="5" r:id="rId2"/>
    <sheet name="Tabelle3" sheetId="3" r:id="rId3"/>
  </sheets>
  <definedNames>
    <definedName name="Punktwerte">Tabelle3!$A$1:$A$4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5" l="1"/>
  <c r="C19" i="5" s="1"/>
  <c r="D18" i="5"/>
  <c r="D19" i="5" s="1"/>
  <c r="E18" i="5"/>
  <c r="F18" i="5"/>
  <c r="G18" i="5"/>
  <c r="G19" i="5" s="1"/>
  <c r="H18" i="5"/>
  <c r="H19" i="5" s="1"/>
  <c r="E19" i="5"/>
  <c r="F19" i="5"/>
  <c r="F25" i="1"/>
  <c r="F23" i="1"/>
  <c r="F11" i="1"/>
  <c r="I12" i="1" s="1"/>
  <c r="F17" i="1"/>
  <c r="F9" i="1"/>
  <c r="F19" i="1" s="1"/>
  <c r="F14" i="1"/>
  <c r="I15" i="1" s="1"/>
  <c r="F27" i="1" l="1"/>
  <c r="B13" i="5"/>
  <c r="D13" i="5" s="1"/>
  <c r="I10" i="1"/>
  <c r="I19" i="1" s="1"/>
  <c r="G21" i="5" l="1"/>
  <c r="E21" i="5"/>
  <c r="C21" i="5"/>
  <c r="D21" i="5"/>
  <c r="H21" i="5"/>
  <c r="F21" i="5"/>
  <c r="E23" i="5" l="1"/>
  <c r="E22" i="5"/>
  <c r="E25" i="5" s="1"/>
  <c r="D22" i="5"/>
  <c r="D23" i="5"/>
  <c r="G22" i="5"/>
  <c r="G23" i="5"/>
  <c r="F23" i="5"/>
  <c r="F22" i="5"/>
  <c r="F25" i="5" s="1"/>
  <c r="H22" i="5"/>
  <c r="H23" i="5"/>
  <c r="C22" i="5"/>
  <c r="C23" i="5"/>
  <c r="D25" i="5" l="1"/>
  <c r="C25" i="5"/>
  <c r="H25" i="5"/>
  <c r="G2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tc={86732A4B-9AB0-45BA-B941-3A79A1BC9BFA}</author>
    <author>Dr. Andreas Bock</author>
  </authors>
  <commentList>
    <comment ref="C1" authorId="0" shapeId="0" xr:uid="{86732A4B-9AB0-45BA-B941-3A79A1BC9BF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 Vorlage ist auf andere Beratungsleistungen übertragbar. Anzupassen sind dann insbesondere die blau formatierten Passagen.</t>
      </text>
    </comment>
    <comment ref="H4" authorId="1" shapeId="0" xr:uid="{00000000-0006-0000-0000-000001000000}">
      <text>
        <r>
          <rPr>
            <b/>
            <sz val="8"/>
            <color indexed="81"/>
            <rFont val="Tahoma"/>
            <charset val="1"/>
          </rPr>
          <t>Dr. Andreas Bock:</t>
        </r>
        <r>
          <rPr>
            <sz val="8"/>
            <color indexed="81"/>
            <rFont val="Tahoma"/>
            <charset val="1"/>
          </rPr>
          <t xml:space="preserve">
</t>
        </r>
        <r>
          <rPr>
            <sz val="9"/>
            <color indexed="81"/>
            <rFont val="Tahoma"/>
            <family val="2"/>
          </rPr>
          <t>Die Spalten 8 und 9 und sämtliche Kommentare sind verwaltungsintern und können vor Übersendung an die Bieter gelöscht werden.</t>
        </r>
      </text>
    </comment>
    <comment ref="G10" authorId="1" shapeId="0" xr:uid="{00000000-0006-0000-0000-000002000000}">
      <text>
        <r>
          <rPr>
            <b/>
            <sz val="9"/>
            <color indexed="81"/>
            <rFont val="Tahoma"/>
            <family val="2"/>
          </rPr>
          <t>Dr. Andreas Bock:</t>
        </r>
        <r>
          <rPr>
            <sz val="9"/>
            <color indexed="81"/>
            <rFont val="Tahoma"/>
            <family val="2"/>
          </rPr>
          <t xml:space="preserve">
Bitte gelb formatierten Textpassagen an den eigenen Bedarf anpassen.
Die rot formatierten Textpassagen sollen durch die Bieter als Angebotsinhalt geändert werden.</t>
        </r>
      </text>
    </comment>
    <comment ref="C15" authorId="1" shapeId="0" xr:uid="{00000000-0006-0000-0000-000003000000}">
      <text>
        <r>
          <rPr>
            <b/>
            <sz val="8"/>
            <color indexed="81"/>
            <rFont val="Tahoma"/>
            <family val="2"/>
          </rPr>
          <t>Dr. Andreas Bock:</t>
        </r>
        <r>
          <rPr>
            <sz val="8"/>
            <color indexed="81"/>
            <rFont val="Tahoma"/>
            <family val="2"/>
          </rPr>
          <t xml:space="preserve">
</t>
        </r>
        <r>
          <rPr>
            <sz val="9"/>
            <color indexed="81"/>
            <rFont val="Tahoma"/>
            <family val="2"/>
          </rPr>
          <t>Das "</t>
        </r>
        <r>
          <rPr>
            <i/>
            <sz val="9"/>
            <color indexed="81"/>
            <rFont val="Tahoma"/>
            <family val="2"/>
          </rPr>
          <t>Rechtliche Beratungskonzept zum Vergabeverfahren</t>
        </r>
        <r>
          <rPr>
            <sz val="9"/>
            <color indexed="81"/>
            <rFont val="Tahoma"/>
            <family val="2"/>
          </rPr>
          <t>" basiert auf der  "</t>
        </r>
        <r>
          <rPr>
            <i/>
            <sz val="9"/>
            <color indexed="81"/>
            <rFont val="Tahoma"/>
            <family val="2"/>
          </rPr>
          <t>Vorhabensbeschreibung des Auftraggebers</t>
        </r>
        <r>
          <rPr>
            <sz val="9"/>
            <color indexed="81"/>
            <rFont val="Tahoma"/>
            <family val="2"/>
          </rPr>
          <t>".  Die  "Vorhabensbeschreibung" sollte daher wichtige Aspekte umreißen:
- Was soll beschafft werden (z.B. Erstellung einer Individualsoftware)?
- Wie hoch ist der Auftragswert?
- Termin für den geplanten Leistungsbeginn?
- Besonderheiten (z.B. Kenntnisse und Erfahrungen des Personals, das zur Leistungserbringung vorgesehen ist, soll als Zuschlagskriterium gewertet werden).</t>
        </r>
      </text>
    </comment>
    <comment ref="C16" authorId="1" shapeId="0" xr:uid="{00000000-0006-0000-0000-000004000000}">
      <text>
        <r>
          <rPr>
            <b/>
            <sz val="8"/>
            <color indexed="81"/>
            <rFont val="Tahoma"/>
            <family val="2"/>
          </rPr>
          <t>Dr. Andreas Bock:</t>
        </r>
        <r>
          <rPr>
            <sz val="8"/>
            <color indexed="81"/>
            <rFont val="Tahoma"/>
            <family val="2"/>
          </rPr>
          <t xml:space="preserve">
Sofern Sie kein Assessment durchführen wollen, streichen Sie Kriteriengruppe 3 ersatzlos und passen Sie die übrigen Gewichtungen an.</t>
        </r>
      </text>
    </comment>
    <comment ref="C18" authorId="1" shapeId="0" xr:uid="{00000000-0006-0000-0000-000005000000}">
      <text>
        <r>
          <rPr>
            <b/>
            <sz val="8"/>
            <color indexed="81"/>
            <rFont val="Tahoma"/>
            <family val="2"/>
          </rPr>
          <t>Dr. Andreas Bock:</t>
        </r>
        <r>
          <rPr>
            <sz val="8"/>
            <color indexed="81"/>
            <rFont val="Tahoma"/>
            <family val="2"/>
          </rPr>
          <t xml:space="preserve">
Mögliche Fragestellungen im Assessment (erhalten die Bieter </t>
        </r>
        <r>
          <rPr>
            <b/>
            <u/>
            <sz val="8"/>
            <color indexed="81"/>
            <rFont val="Tahoma"/>
            <family val="2"/>
          </rPr>
          <t>erstmalig</t>
        </r>
        <r>
          <rPr>
            <sz val="8"/>
            <color indexed="81"/>
            <rFont val="Tahoma"/>
            <family val="2"/>
          </rPr>
          <t xml:space="preserve"> im Assessment am besten als Powerpoint-Folien, um die Gleichbehandlung sicherzustellen):
A. Erläutern Sie die Vorzüge der von Ihnen im Beratungskonzept vorgeschlagenen Verfahrensart.
B. Erläutern Sie das von Ihnen im Beratungskonzept vorgeschlagene Vertragskonzept.
C. Unterstellt, in einem Verhandlungsverfahren stellen Sie drei Tage vor der Bekanntmachung fest, dass die Entwürfe der Vergabeunterlagen gravierende Fehler enthalten, welche rechtlich zulässigen Reaktionsmöglichkeiten sehen Sie ?
D. Was sind aus Ihrer Sicht auf Grundlage der Vorhabensbeschreibung  die drei größten Risiken in diesem Projekt? Welche rechtlichen Möglichkeiten sehen Sie, die Risiken zu reduzieren?</t>
        </r>
      </text>
    </comment>
    <comment ref="I19" authorId="1" shapeId="0" xr:uid="{00000000-0006-0000-0000-000006000000}">
      <text>
        <r>
          <rPr>
            <b/>
            <sz val="8"/>
            <color indexed="81"/>
            <rFont val="Tahoma"/>
            <family val="2"/>
          </rPr>
          <t>Dr. Andreas Bock:</t>
        </r>
        <r>
          <rPr>
            <sz val="8"/>
            <color indexed="81"/>
            <rFont val="Tahoma"/>
            <family val="2"/>
          </rPr>
          <t xml:space="preserve">
Zur Wertung empfehlen wir die </t>
        </r>
        <r>
          <rPr>
            <i/>
            <sz val="8"/>
            <color indexed="81"/>
            <rFont val="Tahoma"/>
            <family val="2"/>
          </rPr>
          <t xml:space="preserve">Erweiterte Richtwertmethode </t>
        </r>
        <r>
          <rPr>
            <sz val="8"/>
            <color indexed="81"/>
            <rFont val="Tahoma"/>
            <family val="2"/>
          </rPr>
          <t xml:space="preserve">nach UfAB 2018 (L/P mit einem Schwankungsbereich von 10% und dem abschließenden Entscheidungskriterium Leistungspunktzahl. Das setzt einen zusätzlichen Anreiz für qualitativ hochwertigte Angebote. 
Beispielhaft ausgefüllt auf dem Registerblatt </t>
        </r>
        <r>
          <rPr>
            <i/>
            <sz val="8"/>
            <color indexed="81"/>
            <rFont val="Tahoma"/>
            <family val="2"/>
          </rPr>
          <t>Erweiterte Richtwertmethode</t>
        </r>
        <r>
          <rPr>
            <sz val="8"/>
            <color indexed="81"/>
            <rFont val="Tahoma"/>
            <family val="2"/>
          </rPr>
          <t>.</t>
        </r>
      </text>
    </comment>
    <comment ref="C23" authorId="1" shapeId="0" xr:uid="{00000000-0006-0000-0000-000007000000}">
      <text>
        <r>
          <rPr>
            <b/>
            <sz val="8"/>
            <color indexed="81"/>
            <rFont val="Tahoma"/>
            <family val="2"/>
          </rPr>
          <t>Dr. Andreas Bock:</t>
        </r>
        <r>
          <rPr>
            <sz val="8"/>
            <color indexed="81"/>
            <rFont val="Tahoma"/>
            <family val="2"/>
          </rPr>
          <t xml:space="preserve">
Wir raten davon ab, einen Festpreis auf die gesamte Beratungsleistung abzufragen, da das lediglich denjenigen begünstigt, der den niedrigsten Aufwand behauptet und auf Nachträge spekuliert.</t>
        </r>
      </text>
    </comment>
  </commentList>
</comments>
</file>

<file path=xl/sharedStrings.xml><?xml version="1.0" encoding="utf-8"?>
<sst xmlns="http://schemas.openxmlformats.org/spreadsheetml/2006/main" count="69" uniqueCount="67">
  <si>
    <t>Kriterium Nr.</t>
  </si>
  <si>
    <t>Gewichtung Kriterium</t>
  </si>
  <si>
    <t>Kriterien-gruppe (KG) Nr.</t>
  </si>
  <si>
    <t>Gewich-tung KG</t>
  </si>
  <si>
    <t>Erläuterung der Bewertung der Zuschlagskriterien</t>
  </si>
  <si>
    <t>Gewichtung innerhalb KG</t>
  </si>
  <si>
    <t>Summe:</t>
  </si>
  <si>
    <r>
      <t xml:space="preserve">Antwort des Bieters [Hinweis der Vergabestelle: </t>
    </r>
    <r>
      <rPr>
        <sz val="11"/>
        <color indexed="10"/>
        <rFont val="Calibri"/>
        <family val="2"/>
      </rPr>
      <t>Rot formatierte Passagen bitte durch Bieterangaben ersetzen</t>
    </r>
    <r>
      <rPr>
        <b/>
        <sz val="11"/>
        <color indexed="9"/>
        <rFont val="Calibri"/>
        <family val="2"/>
      </rPr>
      <t>]</t>
    </r>
  </si>
  <si>
    <t>Erfahrungswissen des Projektteams</t>
  </si>
  <si>
    <t>1.1</t>
  </si>
  <si>
    <t>1.2</t>
  </si>
  <si>
    <t>2.1</t>
  </si>
  <si>
    <t>Assessment</t>
  </si>
  <si>
    <t>3.1</t>
  </si>
  <si>
    <t>[Antwort des Bieters entfällt. 
Die Wertung erfolgt aufgrund der mündlichen Antworten des Bieters im Assessment; vgl. Spalte 3]</t>
  </si>
  <si>
    <r>
      <t>Unser Beratungskonzept nach den Anforderungen der Vorhabensbeschreibung des Auftraggebers und Berücksichtigung der Hinweise in Spalte 3 haben haben wir als Anlage zu diesem Kriterienkatalog ("</t>
    </r>
    <r>
      <rPr>
        <i/>
        <sz val="11"/>
        <color indexed="8"/>
        <rFont val="Calibri"/>
        <family val="2"/>
      </rPr>
      <t>Beratungskonzept</t>
    </r>
    <r>
      <rPr>
        <sz val="11"/>
        <color theme="1"/>
        <rFont val="Calibri"/>
        <family val="2"/>
        <scheme val="minor"/>
      </rPr>
      <t xml:space="preserve">") beigefügt.
</t>
    </r>
  </si>
  <si>
    <t>Preis</t>
  </si>
  <si>
    <t>Legende</t>
  </si>
  <si>
    <t>Eingabefeld</t>
  </si>
  <si>
    <t>Ergebnisfeld</t>
  </si>
  <si>
    <t>Verfahrensart</t>
  </si>
  <si>
    <t>Geschäftszeichen</t>
  </si>
  <si>
    <t>Schwankungsbereich (SB) in %</t>
  </si>
  <si>
    <t>Entscheidungskriterium (EK)</t>
  </si>
  <si>
    <t>Leistung</t>
  </si>
  <si>
    <r>
      <t xml:space="preserve">Errechneter SB
</t>
    </r>
    <r>
      <rPr>
        <sz val="10"/>
        <rFont val="Arial"/>
        <family val="2"/>
      </rPr>
      <t>(ausgehend von Kennzahl des führenden Angebots)</t>
    </r>
  </si>
  <si>
    <t>bis</t>
  </si>
  <si>
    <t>Bieter/Nr.</t>
  </si>
  <si>
    <t>Leistungspunkte</t>
  </si>
  <si>
    <t>Kennzahl = L/P</t>
  </si>
  <si>
    <t>Kennzahl skaliert *</t>
  </si>
  <si>
    <t>Prüfung des Angebots nach Schwankungsbereich *</t>
  </si>
  <si>
    <t>Leistung gültiger Angebote</t>
  </si>
  <si>
    <t>Preis gültiger Angebote</t>
  </si>
  <si>
    <t>Ermittlung des wirtschaftlichsten Angebots nach Entscheidungskriterium *</t>
  </si>
  <si>
    <r>
      <t>*</t>
    </r>
    <r>
      <rPr>
        <b/>
        <sz val="8"/>
        <color indexed="8"/>
        <rFont val="Arial"/>
        <family val="2"/>
      </rPr>
      <t xml:space="preserve"> Wichtiger Hinweis</t>
    </r>
    <r>
      <rPr>
        <sz val="8"/>
        <color indexed="8"/>
        <rFont val="Arial"/>
        <family val="2"/>
      </rPr>
      <t>:Die Rundungsregeln des Excel-Programms können zu einer Beeinflussung der Ergebnisse führen, d.h. bei gleichem angezeigten Kennzahlenwert kann aufgrund der Abrundung das Angebot innerhalb des Schwankungsbereichs und die gleiche Kennzahl eines anderen Angebots aufgrund einer Aufrundung außerhalb des Schwankungsbereiches liegen, z. B. bei einem SB-Minimum von 489 kann ein Angebot innerhalb des SB (489,09) und ein anderes Angebot außerhalb des SB liegen (488,95). In einem solchen Fall basiert die Aussage "Prüfung des Angebots nach SB" auf den exakten Zahlenwerten und ist der Anzeige "Kennzahl skaliert" vorzuziehen.</t>
    </r>
  </si>
  <si>
    <t xml:space="preserve">Wertungspunkte im Kriterium </t>
  </si>
  <si>
    <r>
      <t xml:space="preserve">Gewichtete Leistungspunkte </t>
    </r>
    <r>
      <rPr>
        <sz val="11"/>
        <color indexed="9"/>
        <rFont val="Calibri"/>
        <family val="2"/>
      </rPr>
      <t>(%-Wert Spalte 6 x Wertungspunkte Spalte 8)</t>
    </r>
  </si>
  <si>
    <t>Angebotsauswertung Bieter 1</t>
  </si>
  <si>
    <t>Leistungspunkte (L):</t>
  </si>
  <si>
    <t>Name und Anschrift des Bieters</t>
  </si>
  <si>
    <t>Einheits-preis</t>
  </si>
  <si>
    <t>Wertungs-menge</t>
  </si>
  <si>
    <t>Preis-position</t>
  </si>
  <si>
    <t>1.</t>
  </si>
  <si>
    <t>2.</t>
  </si>
  <si>
    <t>Wertungspreis</t>
  </si>
  <si>
    <r>
      <t xml:space="preserve">Uns ist bewusst, dass die Angebotswertung nach der </t>
    </r>
    <r>
      <rPr>
        <i/>
        <sz val="11"/>
        <rFont val="Calibri"/>
        <family val="2"/>
      </rPr>
      <t>Erweiterten Richtwertmethode</t>
    </r>
    <r>
      <rPr>
        <sz val="11"/>
        <rFont val="Calibri"/>
        <family val="2"/>
      </rPr>
      <t xml:space="preserve"> nach UfAB 2018 (Kennzahl Z = Leistungspunktzahl (L)/ Gesamtangebotspreis (P)) mit einem Schwankungsbereich von 10% und dem abschließenden Entscheidungskriterium Leistungspunktzahl erfolgt. Die Wertungsergebnisse unseres Angebotes werden in das Tabellenblatt "</t>
    </r>
    <r>
      <rPr>
        <i/>
        <sz val="11"/>
        <rFont val="Calibri"/>
        <family val="2"/>
      </rPr>
      <t>Erweiterte Richtwertmethode</t>
    </r>
    <r>
      <rPr>
        <sz val="11"/>
        <rFont val="Calibri"/>
        <family val="2"/>
      </rPr>
      <t>", dort "</t>
    </r>
    <r>
      <rPr>
        <i/>
        <sz val="11"/>
        <rFont val="Calibri"/>
        <family val="2"/>
      </rPr>
      <t>Bieter 1</t>
    </r>
    <r>
      <rPr>
        <sz val="11"/>
        <rFont val="Calibri"/>
        <family val="2"/>
      </rPr>
      <t>", übernommen.</t>
    </r>
  </si>
  <si>
    <r>
      <t xml:space="preserve">Diese Excel-Datei ist als Hilfsmittel gedacht und soll beispielhaft die Anwendung der Richtwertmethoden nach UfAB 2018 darstellen. Eine Gewähr bzw. Haftung für Ergebnisse, die mit dem Einsatz dieser Datei ermittelt werden, kann nicht übernommen werden. </t>
    </r>
    <r>
      <rPr>
        <b/>
        <sz val="8"/>
        <rFont val="Arial"/>
        <family val="2"/>
      </rPr>
      <t>Eine ggf. auch unbeabsichtigte Änderung der hinterlegten Formeln kann zu unrichtigen Ergebnissen führen.</t>
    </r>
    <r>
      <rPr>
        <sz val="8"/>
        <rFont val="Arial"/>
        <family val="2"/>
      </rPr>
      <t xml:space="preserve"> Werden mehr oder weniger Angebote als im verzeichneten Beispiel eingetragen, sind die Tabelle und die darin enthaltenen Formeln entsprechend anzupassen bzw. zu verifizieren.</t>
    </r>
  </si>
  <si>
    <t>Bewertungsmatrix nach UfAB 2018 - Erweiterte Richtwertmethode</t>
  </si>
  <si>
    <t>Datum, Name des Unterzeichnenden in Textform (§ 126b BGB)</t>
  </si>
  <si>
    <r>
      <t xml:space="preserve">Der Bieter nimmt auf Einladung der Vergabestelle an einem Assessment-Termin am </t>
    </r>
    <r>
      <rPr>
        <b/>
        <sz val="11"/>
        <color indexed="51"/>
        <rFont val="Calibri"/>
        <family val="2"/>
      </rPr>
      <t>TT.MM.JJJJ</t>
    </r>
    <r>
      <rPr>
        <sz val="11"/>
        <rFont val="Calibri"/>
        <family val="2"/>
      </rPr>
      <t xml:space="preserve"> mit den zur Auftragsausführung vorgesehenen Personen (vgl. Kriteriengruppe 1) teil. Die Teilnehmerinnen /Teilnehmer beantworten die für alle Bieter identischen Fragen der Vergabestelle zur ausgeschriebenen Rechtsberatungs-Leistung. Die Antworten des Bieters im Assessment-Termin werden von drei Fachbewerterinnen/Fachbewertern der Vergabestelle analog zum Bewertungsschema des Kriteriums 2.1 bewertet. Dabei wird die Idealerfüllung wie folgt gefasst:
Die </t>
    </r>
    <r>
      <rPr>
        <b/>
        <sz val="11"/>
        <rFont val="Calibri"/>
        <family val="2"/>
      </rPr>
      <t>Antworten des Bieters im Assessment</t>
    </r>
    <r>
      <rPr>
        <sz val="11"/>
        <rFont val="Calibri"/>
        <family val="2"/>
      </rPr>
      <t xml:space="preserve"> behandelen strukturiert alle mit der Frage aufgeworfenen fachlichen Aspekte und benennen potentielle Risiken jeweils mit plausibelen Lösungansätzen zur Risikovermeidung oder -beseitigung, so dass eine sehr gute Leistungserbringung zu erwarten ist: 5 Punkte (Idealerfüllung) 
In die Wertung gehen nur Fragen ein, zu denen jeder Bieter Gelegenheit zur Beantwortung hatte. Die Wertungen gehen mit einer für alle Fragen einheitlichen Gewichtung in die Gesamtbewertung ein.
Zum Assessment werden die drei bestplatzierten Bieter nach Auswertung der schriftlichen Angebote eingeladen.
</t>
    </r>
  </si>
  <si>
    <t xml:space="preserve">Offenes Verfahren </t>
  </si>
  <si>
    <r>
      <t xml:space="preserve">Erfahrungswissen der </t>
    </r>
    <r>
      <rPr>
        <b/>
        <sz val="11"/>
        <color theme="3" tint="0.39997558519241921"/>
        <rFont val="Calibri"/>
        <family val="2"/>
        <scheme val="minor"/>
      </rPr>
      <t>Rechtsanwältin 1 / des Rechtsanwalts 1</t>
    </r>
  </si>
  <si>
    <r>
      <t xml:space="preserve">Der/die vom Bieter verbindlich benannte </t>
    </r>
    <r>
      <rPr>
        <sz val="11"/>
        <color theme="3" tint="0.39997558519241921"/>
        <rFont val="Calibri"/>
        <family val="2"/>
        <scheme val="minor"/>
      </rPr>
      <t>Rechtsanwalt/Rechtsanwältin 1</t>
    </r>
    <r>
      <rPr>
        <b/>
        <sz val="11"/>
        <rFont val="Calibri"/>
        <family val="2"/>
      </rPr>
      <t xml:space="preserve"> </t>
    </r>
    <r>
      <rPr>
        <sz val="11"/>
        <rFont val="Calibri"/>
        <family val="2"/>
      </rPr>
      <t xml:space="preserve">verfügt über umfangreiche Erfahrungen in Vergabeverfahren. Die von ihm/ihr betreuten Projekte  unterschiedlicher Auftraggeber
</t>
    </r>
    <r>
      <rPr>
        <sz val="11"/>
        <color theme="3" tint="0.39997558519241921"/>
        <rFont val="Calibri"/>
        <family val="2"/>
      </rPr>
      <t xml:space="preserve">a. für Auftraggeber im Sinne des § 98 GWB
b. hatten einen Auftragswert oberhalb des jeweiligen vergaberechtlichen Schwellenwertes,
c. wurden auf dem SIMAP-Server der EU bekannt gemacht, 
d. wurden erfolgreich mit Zuschlagserteilung abgeschlossen, wobei die Zuschlagserteilung im Zeitraum von 2019 bis heute erfolgte, 
e. hatten den Beschaffungsgegenstand IT-Leistungen (IT-Dienst- oder IT-Werkleistungen, Hard- oder Software)
f. und wurden von dem/der Rechtsanwalt/Rechtsanwältin 1 in verantwortlicher Position rechtlich von der Bekanntmachung bis zur Mitteilung nach § 134 GWB begleitet. 
</t>
    </r>
    <r>
      <rPr>
        <sz val="11"/>
        <rFont val="Calibri"/>
        <family val="2"/>
      </rPr>
      <t xml:space="preserve">
Die Zahl der Referenzen </t>
    </r>
    <r>
      <rPr>
        <b/>
        <sz val="11"/>
        <rFont val="Calibri"/>
        <family val="2"/>
      </rPr>
      <t xml:space="preserve">für </t>
    </r>
    <r>
      <rPr>
        <b/>
        <u/>
        <sz val="11"/>
        <rFont val="Calibri"/>
        <family val="2"/>
      </rPr>
      <t>unterschiedliche</t>
    </r>
    <r>
      <rPr>
        <b/>
        <sz val="11"/>
        <rFont val="Calibri"/>
        <family val="2"/>
      </rPr>
      <t xml:space="preserve"> Auftraggeber</t>
    </r>
    <r>
      <rPr>
        <sz val="11"/>
        <rFont val="Calibri"/>
        <family val="2"/>
      </rPr>
      <t>, die sämtliche Voraussetzungen nach a. bis f. erfüllen, ist vom Bewerber in Spalte 7 anzugeben. 
Wertung:
5 oder mehr Projekte: 5 Punkte (Idealerfüllung)
4 Projekte: 4 Punkte
3 Projekte: 3 Punkte
2 Projekte: 2 Punkte 
0 oder 1 Projekt: 0 Punkte</t>
    </r>
    <r>
      <rPr>
        <sz val="11"/>
        <rFont val="Calibri"/>
        <family val="2"/>
        <scheme val="minor"/>
      </rPr>
      <t xml:space="preserve">
1 Punkt wird nicht vergeben.</t>
    </r>
  </si>
  <si>
    <r>
      <t xml:space="preserve">Erfahrungswissen der </t>
    </r>
    <r>
      <rPr>
        <b/>
        <sz val="11"/>
        <color theme="3" tint="0.39997558519241921"/>
        <rFont val="Calibri"/>
        <family val="2"/>
        <scheme val="minor"/>
      </rPr>
      <t>Rechtsanwältin 2 / des Rechtsanwalts 2</t>
    </r>
  </si>
  <si>
    <r>
      <t xml:space="preserve">Der/die vom Bieter verbindlich benannte </t>
    </r>
    <r>
      <rPr>
        <sz val="11"/>
        <color theme="3" tint="0.39997558519241921"/>
        <rFont val="Calibri"/>
        <family val="2"/>
        <scheme val="minor"/>
      </rPr>
      <t>Rechtsanwalt/Rechtsanwältin 2</t>
    </r>
    <r>
      <rPr>
        <sz val="11"/>
        <rFont val="Calibri"/>
        <family val="2"/>
        <scheme val="minor"/>
      </rPr>
      <t xml:space="preserve"> verfügt über umfangreiche Erfahrungen in Vergabeverfahren. Die von ihm/ihr betreuten Projekte unterschiedlicher Auftraggeber 
</t>
    </r>
    <r>
      <rPr>
        <sz val="11"/>
        <color theme="3" tint="0.39997558519241921"/>
        <rFont val="Calibri"/>
        <family val="2"/>
        <scheme val="minor"/>
      </rPr>
      <t xml:space="preserve">a. für Auftraggeber im Sinne des § 98 GWB
b. hatten einen Auftragswert oberhalb des jeweiligen vergaberechtlichen Schwellenwertes,
c. wurden auf dem SIMAP-Server der EU bekannt gemacht, 
d. wurden erfolgreich mit Zuschlagserteilung abgeschlossen, wobei die Zuschlagserteilung im Zeitraum von 2019 bis heute erfolgte, 
e. hatten den Beschaffungsgegenstand IT-Leistungen (IT-Dienst- oder IT-Werkleistungen, Hard- oder Software)
f. und wurden von dem/der Rechtsanwalt/Rechtsanwältin 1 rechtlich von der Bekanntmachung bis zur Mitteilung nach § 134 GWB begleitet. 
</t>
    </r>
    <r>
      <rPr>
        <sz val="11"/>
        <rFont val="Calibri"/>
        <family val="2"/>
        <scheme val="minor"/>
      </rPr>
      <t xml:space="preserve">
Die Zahl der Referenzen </t>
    </r>
    <r>
      <rPr>
        <b/>
        <sz val="11"/>
        <rFont val="Calibri"/>
        <family val="2"/>
        <scheme val="minor"/>
      </rPr>
      <t xml:space="preserve">für </t>
    </r>
    <r>
      <rPr>
        <b/>
        <u/>
        <sz val="11"/>
        <rFont val="Calibri"/>
        <family val="2"/>
        <scheme val="minor"/>
      </rPr>
      <t>unterschiedliche</t>
    </r>
    <r>
      <rPr>
        <b/>
        <sz val="11"/>
        <rFont val="Calibri"/>
        <family val="2"/>
        <scheme val="minor"/>
      </rPr>
      <t xml:space="preserve"> Auftraggeber</t>
    </r>
    <r>
      <rPr>
        <sz val="11"/>
        <rFont val="Calibri"/>
        <family val="2"/>
        <scheme val="minor"/>
      </rPr>
      <t>, die sämtliche Voraussetzungen nach a. bis f. erfüllen, ist vom Bewerber in Spalte 7 anzugeben. 
Wertung:
5 oder mehr Projekte: 5 Punkte (Idealerfüllung)
4 Projekte: 4 Punkte
3 Projekte: 3 Punkte
2 Projekte: 2 Punkte 
0 oder 1 Projekt: 0 Punkte
1 Punkt wird nicht vergeben.</t>
    </r>
  </si>
  <si>
    <r>
      <t xml:space="preserve">Der Bieter legt mit seinem Angebot auf Grundlage der Vorhabensbeschreibung des Auftraggebers ein </t>
    </r>
    <r>
      <rPr>
        <b/>
        <sz val="11"/>
        <color theme="3" tint="0.39997558519241921"/>
        <rFont val="Calibri"/>
        <family val="2"/>
      </rPr>
      <t>Rechtliches</t>
    </r>
    <r>
      <rPr>
        <b/>
        <sz val="11"/>
        <rFont val="Calibri"/>
        <family val="2"/>
      </rPr>
      <t xml:space="preserve"> Beratungskonzept zum Vergabeverfahren</t>
    </r>
    <r>
      <rPr>
        <sz val="11"/>
        <rFont val="Calibri"/>
        <family val="2"/>
      </rPr>
      <t xml:space="preserve"> im Umfang von 1.000 Worten vor, in dem insbesondere die nachfolgenden Punkte substantiiert dargestellt sind:
</t>
    </r>
    <r>
      <rPr>
        <sz val="11"/>
        <color theme="3" tint="0.39997558519241921"/>
        <rFont val="Calibri"/>
        <family val="2"/>
      </rPr>
      <t xml:space="preserve">a. Zeitplan des Vergabeververfahrens mit Empfehlungen zum Ablauf,
b. Empfehlung zur Wahl der Verfahrensart (ggfs. mit Vor- und Nachteilen),
c. Empfehlung zum Vertragskonzept (Vertragstyp, risikoträchtige Regelungsgegenstände, Kostentreiber).
</t>
    </r>
    <r>
      <rPr>
        <sz val="11"/>
        <rFont val="Calibri"/>
        <family val="2"/>
      </rPr>
      <t xml:space="preserve">
[</t>
    </r>
    <r>
      <rPr>
        <b/>
        <sz val="11"/>
        <rFont val="Calibri"/>
        <family val="2"/>
      </rPr>
      <t>Liste ggfs. erweitern oder ändern</t>
    </r>
    <r>
      <rPr>
        <sz val="11"/>
        <rFont val="Calibri"/>
        <family val="2"/>
      </rPr>
      <t>] 
Das</t>
    </r>
    <r>
      <rPr>
        <b/>
        <sz val="11"/>
        <rFont val="Calibri"/>
        <family val="2"/>
      </rPr>
      <t xml:space="preserve"> Beratungskonzept</t>
    </r>
    <r>
      <rPr>
        <sz val="11"/>
        <rFont val="Calibri"/>
        <family val="2"/>
      </rPr>
      <t xml:space="preserve"> behandelt alle o.g. Aspekte, stellt die Zusammenhänge zwischen den Anforderungen überzeugend dar und benennt potentielle Risiken jeweils mit plausibelen Lösungansätzen zur Risikovermeidung oder -beseitigung, so dass eine </t>
    </r>
    <r>
      <rPr>
        <b/>
        <sz val="11"/>
        <rFont val="Calibri"/>
        <family val="2"/>
      </rPr>
      <t>sehr gute</t>
    </r>
    <r>
      <rPr>
        <sz val="11"/>
        <rFont val="Calibri"/>
        <family val="2"/>
      </rPr>
      <t xml:space="preserve"> Leistungserbringung zu erwarten ist: </t>
    </r>
    <r>
      <rPr>
        <b/>
        <sz val="11"/>
        <rFont val="Calibri"/>
        <family val="2"/>
      </rPr>
      <t>5 Punkte (Idealerfüllung)</t>
    </r>
    <r>
      <rPr>
        <sz val="11"/>
        <rFont val="Calibri"/>
        <family val="2"/>
      </rPr>
      <t xml:space="preserve"> 
Das </t>
    </r>
    <r>
      <rPr>
        <b/>
        <sz val="11"/>
        <rFont val="Calibri"/>
        <family val="2"/>
      </rPr>
      <t>Beratungskonzept</t>
    </r>
    <r>
      <rPr>
        <sz val="11"/>
        <rFont val="Calibri"/>
        <family val="2"/>
      </rPr>
      <t xml:space="preserve"> weist im Vergleich zur Idealerfüllung </t>
    </r>
    <r>
      <rPr>
        <b/>
        <sz val="11"/>
        <rFont val="Calibri"/>
        <family val="2"/>
      </rPr>
      <t>einen</t>
    </r>
    <r>
      <rPr>
        <sz val="11"/>
        <rFont val="Calibri"/>
        <family val="2"/>
      </rPr>
      <t xml:space="preserve"> </t>
    </r>
    <r>
      <rPr>
        <b/>
        <sz val="11"/>
        <rFont val="Calibri"/>
        <family val="2"/>
      </rPr>
      <t>leichten Mangel</t>
    </r>
    <r>
      <rPr>
        <sz val="11"/>
        <rFont val="Calibri"/>
        <family val="2"/>
      </rPr>
      <t xml:space="preserve"> auf, so dass eine </t>
    </r>
    <r>
      <rPr>
        <b/>
        <sz val="11"/>
        <rFont val="Calibri"/>
        <family val="2"/>
      </rPr>
      <t>gute</t>
    </r>
    <r>
      <rPr>
        <sz val="11"/>
        <rFont val="Calibri"/>
        <family val="2"/>
      </rPr>
      <t xml:space="preserve"> Leistungserbringung zu erwarten ist: </t>
    </r>
    <r>
      <rPr>
        <b/>
        <sz val="11"/>
        <rFont val="Calibri"/>
        <family val="2"/>
      </rPr>
      <t xml:space="preserve">4 Punkte 
</t>
    </r>
    <r>
      <rPr>
        <sz val="11"/>
        <rFont val="Calibri"/>
        <family val="2"/>
      </rPr>
      <t xml:space="preserve">Das </t>
    </r>
    <r>
      <rPr>
        <b/>
        <sz val="11"/>
        <rFont val="Calibri"/>
        <family val="2"/>
      </rPr>
      <t>Beratungskonzept</t>
    </r>
    <r>
      <rPr>
        <sz val="11"/>
        <rFont val="Calibri"/>
        <family val="2"/>
      </rPr>
      <t xml:space="preserve"> weist im Vergleich zur Idealerfüllung </t>
    </r>
    <r>
      <rPr>
        <b/>
        <sz val="11"/>
        <rFont val="Calibri"/>
        <family val="2"/>
      </rPr>
      <t>mehrere leichte Mängel</t>
    </r>
    <r>
      <rPr>
        <sz val="11"/>
        <rFont val="Calibri"/>
        <family val="2"/>
      </rPr>
      <t xml:space="preserve"> auf, so dass eine </t>
    </r>
    <r>
      <rPr>
        <b/>
        <sz val="11"/>
        <rFont val="Calibri"/>
        <family val="2"/>
      </rPr>
      <t>befriedigende</t>
    </r>
    <r>
      <rPr>
        <sz val="11"/>
        <rFont val="Calibri"/>
        <family val="2"/>
      </rPr>
      <t xml:space="preserve"> Leistungserbringung zu erwarten ist: </t>
    </r>
    <r>
      <rPr>
        <b/>
        <sz val="11"/>
        <rFont val="Calibri"/>
        <family val="2"/>
      </rPr>
      <t xml:space="preserve">3 Punkte </t>
    </r>
    <r>
      <rPr>
        <sz val="11"/>
        <rFont val="Calibri"/>
        <family val="2"/>
      </rPr>
      <t xml:space="preserve">
Das </t>
    </r>
    <r>
      <rPr>
        <b/>
        <sz val="11"/>
        <rFont val="Calibri"/>
        <family val="2"/>
      </rPr>
      <t>Beratungskonzept</t>
    </r>
    <r>
      <rPr>
        <sz val="11"/>
        <rFont val="Calibri"/>
        <family val="2"/>
      </rPr>
      <t xml:space="preserve"> weist im Vergleich zur Idealerfüllung </t>
    </r>
    <r>
      <rPr>
        <b/>
        <sz val="11"/>
        <rFont val="Calibri"/>
        <family val="2"/>
      </rPr>
      <t>erhebliche Mängel</t>
    </r>
    <r>
      <rPr>
        <sz val="11"/>
        <rFont val="Calibri"/>
        <family val="2"/>
      </rPr>
      <t xml:space="preserve"> auf, so dass eine </t>
    </r>
    <r>
      <rPr>
        <b/>
        <sz val="11"/>
        <rFont val="Calibri"/>
        <family val="2"/>
      </rPr>
      <t>ausreichende</t>
    </r>
    <r>
      <rPr>
        <sz val="11"/>
        <rFont val="Calibri"/>
        <family val="2"/>
      </rPr>
      <t xml:space="preserve"> Leistungserbringung zu erwarten ist: </t>
    </r>
    <r>
      <rPr>
        <b/>
        <sz val="11"/>
        <rFont val="Calibri"/>
        <family val="2"/>
      </rPr>
      <t xml:space="preserve">2 Punkte </t>
    </r>
    <r>
      <rPr>
        <sz val="11"/>
        <rFont val="Calibri"/>
        <family val="2"/>
      </rPr>
      <t xml:space="preserve">
Das Beratungskonzept weist im Vergleich zur Idealerfüllung </t>
    </r>
    <r>
      <rPr>
        <b/>
        <sz val="11"/>
        <rFont val="Calibri"/>
        <family val="2"/>
      </rPr>
      <t xml:space="preserve">drastische Mängel </t>
    </r>
    <r>
      <rPr>
        <sz val="11"/>
        <rFont val="Calibri"/>
        <family val="2"/>
      </rPr>
      <t xml:space="preserve">auf, so dass eine </t>
    </r>
    <r>
      <rPr>
        <b/>
        <sz val="11"/>
        <rFont val="Calibri"/>
        <family val="2"/>
      </rPr>
      <t>mangelhafte</t>
    </r>
    <r>
      <rPr>
        <sz val="11"/>
        <rFont val="Calibri"/>
        <family val="2"/>
      </rPr>
      <t xml:space="preserve"> Leistungserbringung zu erwarten ist:</t>
    </r>
    <r>
      <rPr>
        <b/>
        <sz val="11"/>
        <rFont val="Calibri"/>
        <family val="2"/>
      </rPr>
      <t xml:space="preserve"> 1 Punkt </t>
    </r>
    <r>
      <rPr>
        <sz val="11"/>
        <rFont val="Calibri"/>
        <family val="2"/>
      </rPr>
      <t xml:space="preserve">
Das </t>
    </r>
    <r>
      <rPr>
        <b/>
        <sz val="11"/>
        <rFont val="Calibri"/>
        <family val="2"/>
      </rPr>
      <t>Beratungskonzept</t>
    </r>
    <r>
      <rPr>
        <sz val="11"/>
        <rFont val="Calibri"/>
        <family val="2"/>
      </rPr>
      <t xml:space="preserve"> fehlt oder ist unbrauchbar: 0 Punkte</t>
    </r>
  </si>
  <si>
    <r>
      <t xml:space="preserve">Wir verpflichten uns für den Fall der Zuschlagserteilung, die ausgeschriebenen </t>
    </r>
    <r>
      <rPr>
        <sz val="11"/>
        <color theme="3" tint="0.39997558519241921"/>
        <rFont val="Calibri"/>
        <family val="2"/>
        <scheme val="minor"/>
      </rPr>
      <t>Rechtsberatungsleistungen mit den o.g. Rechtsanwälten/Rechtsanwältinnen</t>
    </r>
    <r>
      <rPr>
        <sz val="11"/>
        <color theme="1"/>
        <rFont val="Calibri"/>
        <family val="2"/>
        <scheme val="minor"/>
      </rPr>
      <t xml:space="preserve"> nach dem o.g. Beratungskonzept in enger Abstimmung mit dem Auftraggeber zu erbringen.</t>
    </r>
  </si>
  <si>
    <r>
      <t xml:space="preserve">Wir erbringen unsere </t>
    </r>
    <r>
      <rPr>
        <sz val="11"/>
        <color theme="3" tint="0.39997558519241921"/>
        <rFont val="Calibri"/>
        <family val="2"/>
        <scheme val="minor"/>
      </rPr>
      <t>Rechtsberatungsleistungen</t>
    </r>
    <r>
      <rPr>
        <sz val="11"/>
        <color theme="1"/>
        <rFont val="Calibri"/>
        <family val="2"/>
        <scheme val="minor"/>
      </rPr>
      <t xml:space="preserve"> zu einem </t>
    </r>
    <r>
      <rPr>
        <b/>
        <sz val="11"/>
        <color indexed="8"/>
        <rFont val="Calibri"/>
        <family val="2"/>
      </rPr>
      <t>Netto-Stundensatz</t>
    </r>
    <r>
      <rPr>
        <sz val="11"/>
        <color theme="1"/>
        <rFont val="Calibri"/>
        <family val="2"/>
        <scheme val="minor"/>
      </rPr>
      <t xml:space="preserve"> von</t>
    </r>
  </si>
  <si>
    <r>
      <t xml:space="preserve">Mit diesem Stundensatz sind sämtliche Nebenkosten mit Ausnahme der Reisekosten abgegolten.  Reisekosten werden gem. Preisposition 2. pauschal erstattet.Reisezeiten werden nicht als Aufwand vergütet. Die Vergütung der </t>
    </r>
    <r>
      <rPr>
        <sz val="11"/>
        <color theme="3" tint="0.39997558519241921"/>
        <rFont val="Calibri"/>
        <family val="2"/>
        <scheme val="minor"/>
      </rPr>
      <t xml:space="preserve">Rechtsberatungsleistungen </t>
    </r>
    <r>
      <rPr>
        <sz val="11"/>
        <rFont val="Calibri"/>
        <family val="2"/>
        <scheme val="minor"/>
      </rPr>
      <t>erfolgt nach dem tatsächlichen und nachgewiesenen Aufwand.</t>
    </r>
  </si>
  <si>
    <r>
      <rPr>
        <b/>
        <sz val="11"/>
        <rFont val="Calibri"/>
        <family val="2"/>
      </rPr>
      <t>Reisekostenerstattung</t>
    </r>
    <r>
      <rPr>
        <sz val="11"/>
        <rFont val="Calibri"/>
        <family val="2"/>
      </rPr>
      <t xml:space="preserve"> pro </t>
    </r>
    <r>
      <rPr>
        <sz val="11"/>
        <color theme="3" tint="0.39997558519241921"/>
        <rFont val="Calibri"/>
        <family val="2"/>
      </rPr>
      <t>Rechtsanwalt/Rechtsanwältin</t>
    </r>
    <r>
      <rPr>
        <sz val="11"/>
        <rFont val="Calibri"/>
        <family val="2"/>
      </rPr>
      <t xml:space="preserve"> pro Tag </t>
    </r>
    <r>
      <rPr>
        <b/>
        <sz val="11"/>
        <rFont val="Calibri"/>
        <family val="2"/>
      </rPr>
      <t>pauschal</t>
    </r>
    <r>
      <rPr>
        <sz val="11"/>
        <rFont val="Calibri"/>
        <family val="2"/>
      </rPr>
      <t xml:space="preserve"> bei Tätigkeiten außerhalb des Kanzleisitzes auf Anforderung des Auftraggebers</t>
    </r>
  </si>
  <si>
    <r>
      <t xml:space="preserve">Wir verpflichten uns für den Fall der Zuschlagserteilung wie folgt:
</t>
    </r>
    <r>
      <rPr>
        <b/>
        <sz val="11"/>
        <color theme="3" tint="0.39997558519241921"/>
        <rFont val="Calibri"/>
        <family val="2"/>
      </rPr>
      <t>Rechtsanwältin 1 /  Rechtsanwalt 1</t>
    </r>
    <r>
      <rPr>
        <b/>
        <sz val="11"/>
        <color indexed="8"/>
        <rFont val="Calibri"/>
        <family val="2"/>
      </rPr>
      <t>, d.h. Hauptsachbearbeiter</t>
    </r>
    <r>
      <rPr>
        <sz val="11"/>
        <color theme="1"/>
        <rFont val="Calibri"/>
        <family val="2"/>
        <scheme val="minor"/>
      </rPr>
      <t xml:space="preserve"> im Projekt </t>
    </r>
    <r>
      <rPr>
        <b/>
        <sz val="11"/>
        <color indexed="51"/>
        <rFont val="Calibri"/>
        <family val="2"/>
      </rPr>
      <t>XYZ</t>
    </r>
    <r>
      <rPr>
        <sz val="11"/>
        <color theme="1"/>
        <rFont val="Calibri"/>
        <family val="2"/>
        <scheme val="minor"/>
      </rPr>
      <t xml:space="preserve"> [</t>
    </r>
    <r>
      <rPr>
        <b/>
        <sz val="11"/>
        <color indexed="8"/>
        <rFont val="Calibri"/>
        <family val="2"/>
      </rPr>
      <t>Hier konkrete Projektbezeichnung einfügen</t>
    </r>
    <r>
      <rPr>
        <sz val="11"/>
        <color theme="1"/>
        <rFont val="Calibri"/>
        <family val="2"/>
        <scheme val="minor"/>
      </rPr>
      <t xml:space="preserve">] wird </t>
    </r>
    <r>
      <rPr>
        <b/>
        <sz val="11"/>
        <color indexed="10"/>
        <rFont val="Calibri"/>
        <family val="2"/>
      </rPr>
      <t>[Vorname Name]</t>
    </r>
    <r>
      <rPr>
        <sz val="11"/>
        <color theme="1"/>
        <rFont val="Calibri"/>
        <family val="2"/>
        <scheme val="minor"/>
      </rPr>
      <t xml:space="preserve">. </t>
    </r>
    <r>
      <rPr>
        <sz val="11"/>
        <color indexed="48"/>
        <rFont val="Calibri"/>
        <family val="2"/>
      </rPr>
      <t>S</t>
    </r>
    <r>
      <rPr>
        <sz val="11"/>
        <rFont val="Calibri"/>
        <family val="2"/>
      </rPr>
      <t>ie/er verfügt über Erfahrungen in der folgenden Anzahl von Projekten zu IT-Vergabeverfahren  wie in Spalte 3 (Erfüllung sämtlicher Voraussetzungen a. bis f.) beschrieben:</t>
    </r>
    <r>
      <rPr>
        <sz val="11"/>
        <color theme="1"/>
        <rFont val="Calibri"/>
        <family val="2"/>
        <scheme val="minor"/>
      </rPr>
      <t xml:space="preserve">
</t>
    </r>
    <r>
      <rPr>
        <sz val="16"/>
        <color indexed="10"/>
        <rFont val="Calibri"/>
        <family val="2"/>
      </rPr>
      <t xml:space="preserve">□ </t>
    </r>
    <r>
      <rPr>
        <sz val="11"/>
        <color theme="1"/>
        <rFont val="Calibri"/>
        <family val="2"/>
        <scheme val="minor"/>
      </rPr>
      <t xml:space="preserve"> 5 oder mehr Projekte
</t>
    </r>
    <r>
      <rPr>
        <sz val="16"/>
        <color indexed="10"/>
        <rFont val="Calibri"/>
        <family val="2"/>
      </rPr>
      <t xml:space="preserve">□ </t>
    </r>
    <r>
      <rPr>
        <sz val="11"/>
        <color theme="1"/>
        <rFont val="Calibri"/>
        <family val="2"/>
        <scheme val="minor"/>
      </rPr>
      <t xml:space="preserve">4 Projekte
</t>
    </r>
    <r>
      <rPr>
        <sz val="16"/>
        <color indexed="10"/>
        <rFont val="Calibri"/>
        <family val="2"/>
      </rPr>
      <t xml:space="preserve">□ </t>
    </r>
    <r>
      <rPr>
        <sz val="11"/>
        <color theme="1"/>
        <rFont val="Calibri"/>
        <family val="2"/>
        <scheme val="minor"/>
      </rPr>
      <t xml:space="preserve">3 Projekte
</t>
    </r>
    <r>
      <rPr>
        <sz val="16"/>
        <color rgb="FFFF0000"/>
        <rFont val="Calibri"/>
        <family val="2"/>
        <scheme val="minor"/>
      </rPr>
      <t>□</t>
    </r>
    <r>
      <rPr>
        <sz val="11"/>
        <color theme="1"/>
        <rFont val="Calibri"/>
        <family val="2"/>
        <scheme val="minor"/>
      </rPr>
      <t xml:space="preserve"> 2 Projekte
</t>
    </r>
    <r>
      <rPr>
        <sz val="16"/>
        <color indexed="10"/>
        <rFont val="Calibri"/>
        <family val="2"/>
      </rPr>
      <t>□</t>
    </r>
    <r>
      <rPr>
        <sz val="11"/>
        <color theme="1"/>
        <rFont val="Calibri"/>
        <family val="2"/>
        <scheme val="minor"/>
      </rPr>
      <t xml:space="preserve"> 0 oder 1 Projekt(e).
Wir haben dies durch die ergänzenden Angaben in den Anlagen zum Kriterienkatalog unter Nennung einer Kontaktperson, die die Angaben bestätigen kann, nachgewiesen.</t>
    </r>
  </si>
  <si>
    <r>
      <t xml:space="preserve">Wir verpflichten uns für den Fall der Zuschlagserteilung wie folgt:
</t>
    </r>
    <r>
      <rPr>
        <b/>
        <sz val="11"/>
        <color theme="3" tint="0.39997558519241921"/>
        <rFont val="Calibri"/>
        <family val="2"/>
      </rPr>
      <t>Rechtsanwältin 2/ Rechtsanwalt 2</t>
    </r>
    <r>
      <rPr>
        <b/>
        <sz val="11"/>
        <color indexed="8"/>
        <rFont val="Calibri"/>
        <family val="2"/>
      </rPr>
      <t xml:space="preserve">, d.h. Hauptsachbearbeiter </t>
    </r>
    <r>
      <rPr>
        <sz val="11"/>
        <color theme="1"/>
        <rFont val="Calibri"/>
        <family val="2"/>
        <scheme val="minor"/>
      </rPr>
      <t xml:space="preserve">im Projekt </t>
    </r>
    <r>
      <rPr>
        <b/>
        <sz val="11"/>
        <color indexed="51"/>
        <rFont val="Calibri"/>
        <family val="2"/>
      </rPr>
      <t>XYZ</t>
    </r>
    <r>
      <rPr>
        <sz val="11"/>
        <color theme="1"/>
        <rFont val="Calibri"/>
        <family val="2"/>
        <scheme val="minor"/>
      </rPr>
      <t xml:space="preserve"> [H</t>
    </r>
    <r>
      <rPr>
        <b/>
        <sz val="11"/>
        <color indexed="8"/>
        <rFont val="Calibri"/>
        <family val="2"/>
      </rPr>
      <t>ier konkrete Projektbezeichnung einfügen</t>
    </r>
    <r>
      <rPr>
        <sz val="11"/>
        <color theme="1"/>
        <rFont val="Calibri"/>
        <family val="2"/>
        <scheme val="minor"/>
      </rPr>
      <t>] wird [</t>
    </r>
    <r>
      <rPr>
        <b/>
        <sz val="11"/>
        <color indexed="10"/>
        <rFont val="Calibri"/>
        <family val="2"/>
      </rPr>
      <t>Vorname Name</t>
    </r>
    <r>
      <rPr>
        <sz val="11"/>
        <color theme="1"/>
        <rFont val="Calibri"/>
        <family val="2"/>
        <scheme val="minor"/>
      </rPr>
      <t xml:space="preserve">]. </t>
    </r>
    <r>
      <rPr>
        <sz val="11"/>
        <rFont val="Calibri"/>
        <family val="2"/>
      </rPr>
      <t>Sie/er verfügt über Erfahrungen in der folgenden Anzahl von Projekten zu IT-Vergabeverfahren  wie in Spalte 3 (Erfüllung sämtlicher Voraussetzungen a. bis f.) beschrieben:</t>
    </r>
    <r>
      <rPr>
        <sz val="11"/>
        <color theme="1"/>
        <rFont val="Calibri"/>
        <family val="2"/>
        <scheme val="minor"/>
      </rPr>
      <t xml:space="preserve">
</t>
    </r>
    <r>
      <rPr>
        <sz val="16"/>
        <color indexed="10"/>
        <rFont val="Calibri"/>
        <family val="2"/>
      </rPr>
      <t xml:space="preserve">□ </t>
    </r>
    <r>
      <rPr>
        <sz val="11"/>
        <color theme="1"/>
        <rFont val="Calibri"/>
        <family val="2"/>
        <scheme val="minor"/>
      </rPr>
      <t xml:space="preserve">5 oder mehr Projekte
</t>
    </r>
    <r>
      <rPr>
        <sz val="16"/>
        <color indexed="10"/>
        <rFont val="Calibri"/>
        <family val="2"/>
      </rPr>
      <t xml:space="preserve">□ </t>
    </r>
    <r>
      <rPr>
        <sz val="11"/>
        <color theme="1"/>
        <rFont val="Calibri"/>
        <family val="2"/>
        <scheme val="minor"/>
      </rPr>
      <t xml:space="preserve">4 Projekte
</t>
    </r>
    <r>
      <rPr>
        <sz val="16"/>
        <color rgb="FFFF0000"/>
        <rFont val="Calibri"/>
        <family val="2"/>
        <scheme val="minor"/>
      </rPr>
      <t>□</t>
    </r>
    <r>
      <rPr>
        <sz val="11"/>
        <color theme="1"/>
        <rFont val="Calibri"/>
        <family val="2"/>
        <scheme val="minor"/>
      </rPr>
      <t xml:space="preserve"> 3 Projekte
</t>
    </r>
    <r>
      <rPr>
        <sz val="16"/>
        <color indexed="10"/>
        <rFont val="Calibri"/>
        <family val="2"/>
      </rPr>
      <t xml:space="preserve">□ </t>
    </r>
    <r>
      <rPr>
        <sz val="11"/>
        <color theme="1"/>
        <rFont val="Calibri"/>
        <family val="2"/>
        <scheme val="minor"/>
      </rPr>
      <t xml:space="preserve">2 Projekte
</t>
    </r>
    <r>
      <rPr>
        <sz val="16"/>
        <color indexed="10"/>
        <rFont val="Calibri"/>
        <family val="2"/>
      </rPr>
      <t>□</t>
    </r>
    <r>
      <rPr>
        <sz val="11"/>
        <color theme="1"/>
        <rFont val="Calibri"/>
        <family val="2"/>
        <scheme val="minor"/>
      </rPr>
      <t xml:space="preserve">  0 oder 1 Projekt(e).
Wir haben dies durch die ergänzenden Angaben in den Anlagen zum Kriterienkatalog unter Nennung einer Kontaktperson, die die Angaben bestätigen kann, nachgewiesen.</t>
    </r>
  </si>
  <si>
    <r>
      <rPr>
        <b/>
        <sz val="11"/>
        <color theme="3" tint="0.39997558519241921"/>
        <rFont val="Calibri"/>
        <family val="2"/>
        <scheme val="minor"/>
      </rPr>
      <t>Rechtliches</t>
    </r>
    <r>
      <rPr>
        <b/>
        <sz val="11"/>
        <rFont val="Calibri"/>
        <family val="2"/>
        <scheme val="minor"/>
      </rPr>
      <t xml:space="preserve"> Beratungskonzept zum Vergabeverfahren</t>
    </r>
  </si>
  <si>
    <r>
      <t xml:space="preserve">Vergabeverfahren zur Beschaffung von </t>
    </r>
    <r>
      <rPr>
        <b/>
        <sz val="16"/>
        <color theme="3" tint="0.39997558519241921"/>
        <rFont val="Arial"/>
        <family val="2"/>
      </rPr>
      <t>Rechtsberatungsleistungen</t>
    </r>
    <r>
      <rPr>
        <b/>
        <sz val="16"/>
        <color theme="1"/>
        <rFont val="Arial"/>
        <family val="2"/>
      </rPr>
      <t xml:space="preserve"> in IT-Vergabeverfahren</t>
    </r>
  </si>
  <si>
    <r>
      <t xml:space="preserve">Kriterienkatalog &amp; Preisblatt Rechtsberatung </t>
    </r>
    <r>
      <rPr>
        <sz val="12"/>
        <rFont val="Calibri"/>
        <family val="2"/>
      </rPr>
      <t>(Stand: 28.02.2023</t>
    </r>
    <r>
      <rPr>
        <b/>
        <sz val="12"/>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</si>
</sst>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
    <numFmt numFmtId="165" formatCode="0.00000"/>
    <numFmt numFmtId="166" formatCode="#,##0.00\ &quot;€&quot;"/>
  </numFmts>
  <fonts count="53" x14ac:knownFonts="1">
    <font>
      <sz val="11"/>
      <color theme="1"/>
      <name val="Calibri"/>
      <family val="2"/>
      <scheme val="minor"/>
    </font>
    <font>
      <b/>
      <sz val="11"/>
      <color indexed="9"/>
      <name val="Calibri"/>
      <family val="2"/>
    </font>
    <font>
      <sz val="11"/>
      <color indexed="10"/>
      <name val="Calibri"/>
      <family val="2"/>
    </font>
    <font>
      <b/>
      <sz val="11"/>
      <color indexed="8"/>
      <name val="Calibri"/>
      <family val="2"/>
    </font>
    <font>
      <b/>
      <sz val="11"/>
      <color indexed="10"/>
      <name val="Calibri"/>
      <family val="2"/>
    </font>
    <font>
      <sz val="11"/>
      <name val="Calibri"/>
      <family val="2"/>
    </font>
    <font>
      <i/>
      <sz val="11"/>
      <color indexed="8"/>
      <name val="Calibri"/>
      <family val="2"/>
    </font>
    <font>
      <b/>
      <sz val="11"/>
      <name val="Calibri"/>
      <family val="2"/>
    </font>
    <font>
      <sz val="12"/>
      <name val="Calibri"/>
      <family val="2"/>
    </font>
    <font>
      <sz val="16"/>
      <color indexed="10"/>
      <name val="Calibri"/>
      <family val="2"/>
    </font>
    <font>
      <b/>
      <sz val="11"/>
      <color indexed="51"/>
      <name val="Calibri"/>
      <family val="2"/>
    </font>
    <font>
      <sz val="8"/>
      <color indexed="81"/>
      <name val="Tahoma"/>
      <family val="2"/>
    </font>
    <font>
      <b/>
      <sz val="8"/>
      <color indexed="81"/>
      <name val="Tahoma"/>
      <family val="2"/>
    </font>
    <font>
      <b/>
      <sz val="14"/>
      <name val="Arial"/>
      <family val="2"/>
    </font>
    <font>
      <sz val="8"/>
      <name val="Arial"/>
      <family val="2"/>
    </font>
    <font>
      <b/>
      <sz val="10"/>
      <name val="Arial"/>
      <family val="2"/>
    </font>
    <font>
      <sz val="10"/>
      <name val="Arial"/>
      <family val="2"/>
    </font>
    <font>
      <sz val="11"/>
      <color indexed="8"/>
      <name val="Calibri"/>
      <family val="2"/>
    </font>
    <font>
      <sz val="8"/>
      <color indexed="8"/>
      <name val="Arial"/>
      <family val="2"/>
    </font>
    <font>
      <b/>
      <sz val="8"/>
      <color indexed="8"/>
      <name val="Arial"/>
      <family val="2"/>
    </font>
    <font>
      <sz val="11"/>
      <color indexed="9"/>
      <name val="Calibri"/>
      <family val="2"/>
    </font>
    <font>
      <sz val="8"/>
      <color indexed="81"/>
      <name val="Tahoma"/>
      <charset val="1"/>
    </font>
    <font>
      <b/>
      <sz val="8"/>
      <color indexed="81"/>
      <name val="Tahoma"/>
      <charset val="1"/>
    </font>
    <font>
      <i/>
      <sz val="8"/>
      <color indexed="81"/>
      <name val="Tahoma"/>
      <family val="2"/>
    </font>
    <font>
      <sz val="9"/>
      <color indexed="81"/>
      <name val="Tahoma"/>
      <family val="2"/>
    </font>
    <font>
      <b/>
      <sz val="9"/>
      <color indexed="81"/>
      <name val="Tahoma"/>
      <family val="2"/>
    </font>
    <font>
      <i/>
      <sz val="9"/>
      <color indexed="81"/>
      <name val="Tahoma"/>
      <family val="2"/>
    </font>
    <font>
      <sz val="11"/>
      <color indexed="48"/>
      <name val="Calibri"/>
      <family val="2"/>
    </font>
    <font>
      <i/>
      <sz val="11"/>
      <name val="Calibri"/>
      <family val="2"/>
    </font>
    <font>
      <b/>
      <u/>
      <sz val="8"/>
      <color indexed="81"/>
      <name val="Tahoma"/>
      <family val="2"/>
    </font>
    <font>
      <b/>
      <sz val="11"/>
      <color theme="1"/>
      <name val="Calibri"/>
      <family val="2"/>
      <scheme val="minor"/>
    </font>
    <font>
      <sz val="11"/>
      <color theme="1"/>
      <name val="Arial"/>
      <family val="2"/>
    </font>
    <font>
      <b/>
      <sz val="11"/>
      <color theme="0"/>
      <name val="Calibri"/>
      <family val="2"/>
      <scheme val="minor"/>
    </font>
    <font>
      <b/>
      <sz val="11"/>
      <name val="Calibri"/>
      <family val="2"/>
      <scheme val="minor"/>
    </font>
    <font>
      <b/>
      <sz val="11"/>
      <color theme="0" tint="-0.499984740745262"/>
      <name val="Calibri"/>
      <family val="2"/>
      <scheme val="minor"/>
    </font>
    <font>
      <sz val="8"/>
      <color theme="1"/>
      <name val="Calibri"/>
      <family val="2"/>
      <scheme val="minor"/>
    </font>
    <font>
      <sz val="8"/>
      <color rgb="FF00B050"/>
      <name val="Calibri"/>
      <family val="2"/>
      <scheme val="minor"/>
    </font>
    <font>
      <b/>
      <sz val="11"/>
      <color rgb="FF00B050"/>
      <name val="Calibri"/>
      <family val="2"/>
      <scheme val="minor"/>
    </font>
    <font>
      <sz val="11"/>
      <name val="Calibri"/>
      <family val="2"/>
      <scheme val="minor"/>
    </font>
    <font>
      <sz val="8"/>
      <name val="Calibri"/>
      <family val="2"/>
      <scheme val="minor"/>
    </font>
    <font>
      <b/>
      <sz val="12"/>
      <name val="Calibri"/>
      <family val="2"/>
      <scheme val="minor"/>
    </font>
    <font>
      <b/>
      <sz val="14"/>
      <color theme="1"/>
      <name val="Calibri"/>
      <family val="2"/>
      <scheme val="minor"/>
    </font>
    <font>
      <b/>
      <sz val="16"/>
      <color theme="1"/>
      <name val="Arial"/>
      <family val="2"/>
    </font>
    <font>
      <b/>
      <sz val="8"/>
      <name val="Arial"/>
      <family val="2"/>
    </font>
    <font>
      <b/>
      <u/>
      <sz val="11"/>
      <name val="Calibri"/>
      <family val="2"/>
    </font>
    <font>
      <sz val="16"/>
      <color rgb="FFFF0000"/>
      <name val="Calibri"/>
      <family val="2"/>
      <scheme val="minor"/>
    </font>
    <font>
      <b/>
      <u/>
      <sz val="11"/>
      <name val="Calibri"/>
      <family val="2"/>
      <scheme val="minor"/>
    </font>
    <font>
      <b/>
      <sz val="11"/>
      <color theme="3" tint="0.39997558519241921"/>
      <name val="Calibri"/>
      <family val="2"/>
      <scheme val="minor"/>
    </font>
    <font>
      <sz val="11"/>
      <color theme="3" tint="0.39997558519241921"/>
      <name val="Calibri"/>
      <family val="2"/>
    </font>
    <font>
      <sz val="11"/>
      <color theme="3" tint="0.39997558519241921"/>
      <name val="Calibri"/>
      <family val="2"/>
      <scheme val="minor"/>
    </font>
    <font>
      <b/>
      <sz val="11"/>
      <color theme="3" tint="0.39997558519241921"/>
      <name val="Calibri"/>
      <family val="2"/>
    </font>
    <font>
      <b/>
      <sz val="16"/>
      <color theme="3" tint="0.39997558519241921"/>
      <name val="Arial"/>
      <family val="2"/>
    </font>
    <font>
      <b/>
      <sz val="12"/>
      <name val="Calibri"/>
      <family val="2"/>
    </font>
  </fonts>
  <fills count="12">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6" tint="-0.24994659260841701"/>
        <bgColor indexed="64"/>
      </patternFill>
    </fill>
    <fill>
      <patternFill patternType="solid">
        <fgColor theme="6" tint="0.79998168889431442"/>
        <bgColor indexed="64"/>
      </patternFill>
    </fill>
    <fill>
      <patternFill patternType="solid">
        <fgColor theme="4"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ck">
        <color rgb="FFFF0000"/>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ck">
        <color rgb="FFFF0000"/>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s>
  <cellStyleXfs count="2">
    <xf numFmtId="0" fontId="0" fillId="0" borderId="0"/>
    <xf numFmtId="9" fontId="17" fillId="0" borderId="0" applyFont="0" applyFill="0" applyBorder="0" applyAlignment="0" applyProtection="0"/>
  </cellStyleXfs>
  <cellXfs count="155">
    <xf numFmtId="0" fontId="0" fillId="0" borderId="0" xfId="0"/>
    <xf numFmtId="0" fontId="0" fillId="0" borderId="0" xfId="0" applyAlignment="1">
      <alignment wrapText="1"/>
    </xf>
    <xf numFmtId="0" fontId="30" fillId="0" borderId="1" xfId="0" applyFont="1" applyBorder="1" applyAlignment="1">
      <alignment wrapText="1"/>
    </xf>
    <xf numFmtId="0" fontId="30" fillId="0" borderId="1" xfId="0" applyFont="1" applyBorder="1"/>
    <xf numFmtId="0" fontId="30" fillId="6" borderId="2" xfId="0" applyFont="1" applyFill="1" applyBorder="1"/>
    <xf numFmtId="0" fontId="31" fillId="0" borderId="0" xfId="0" applyFont="1"/>
    <xf numFmtId="0" fontId="32" fillId="7" borderId="1" xfId="0" applyFont="1" applyFill="1" applyBorder="1" applyAlignment="1">
      <alignment wrapText="1"/>
    </xf>
    <xf numFmtId="0" fontId="0" fillId="0" borderId="39" xfId="0" applyBorder="1" applyAlignment="1">
      <alignment vertical="top" wrapText="1"/>
    </xf>
    <xf numFmtId="0" fontId="30" fillId="6" borderId="2" xfId="0" applyFont="1" applyFill="1" applyBorder="1" applyAlignment="1">
      <alignment wrapText="1"/>
    </xf>
    <xf numFmtId="0" fontId="33" fillId="6" borderId="2" xfId="0" applyFont="1" applyFill="1" applyBorder="1" applyAlignment="1">
      <alignment wrapText="1"/>
    </xf>
    <xf numFmtId="0" fontId="30" fillId="8" borderId="2" xfId="0" applyFont="1" applyFill="1" applyBorder="1"/>
    <xf numFmtId="0" fontId="34" fillId="0" borderId="1" xfId="0" applyFont="1" applyBorder="1" applyAlignment="1">
      <alignment wrapText="1"/>
    </xf>
    <xf numFmtId="9" fontId="35" fillId="0" borderId="3" xfId="0" applyNumberFormat="1" applyFont="1" applyBorder="1" applyAlignment="1">
      <alignment vertical="top"/>
    </xf>
    <xf numFmtId="9" fontId="0" fillId="0" borderId="3" xfId="0" applyNumberFormat="1" applyBorder="1" applyAlignment="1">
      <alignment vertical="top"/>
    </xf>
    <xf numFmtId="9" fontId="35" fillId="0" borderId="4" xfId="0" applyNumberFormat="1" applyFont="1" applyBorder="1" applyAlignment="1">
      <alignment vertical="top"/>
    </xf>
    <xf numFmtId="0" fontId="35" fillId="0" borderId="0" xfId="0" applyFont="1"/>
    <xf numFmtId="0" fontId="30" fillId="8" borderId="2" xfId="0" applyFont="1" applyFill="1" applyBorder="1" applyAlignment="1">
      <alignment horizontal="center" vertical="top"/>
    </xf>
    <xf numFmtId="0" fontId="0" fillId="0" borderId="4" xfId="0" applyBorder="1" applyAlignment="1">
      <alignment horizontal="center" vertical="top"/>
    </xf>
    <xf numFmtId="49" fontId="0" fillId="0" borderId="4" xfId="0" applyNumberFormat="1" applyBorder="1" applyAlignment="1">
      <alignment horizontal="center" vertical="top"/>
    </xf>
    <xf numFmtId="0" fontId="30" fillId="8" borderId="2" xfId="0" applyFont="1" applyFill="1" applyBorder="1" applyAlignment="1">
      <alignment horizontal="center"/>
    </xf>
    <xf numFmtId="0" fontId="30" fillId="6" borderId="2" xfId="0" applyFont="1" applyFill="1" applyBorder="1" applyAlignment="1">
      <alignment horizontal="center" vertical="top"/>
    </xf>
    <xf numFmtId="49" fontId="30" fillId="6" borderId="2" xfId="0" applyNumberFormat="1" applyFont="1" applyFill="1" applyBorder="1" applyAlignment="1">
      <alignment horizontal="center" vertical="top"/>
    </xf>
    <xf numFmtId="9" fontId="36" fillId="8" borderId="2" xfId="0" applyNumberFormat="1" applyFont="1" applyFill="1" applyBorder="1"/>
    <xf numFmtId="9" fontId="37" fillId="8" borderId="2" xfId="0" applyNumberFormat="1" applyFont="1" applyFill="1" applyBorder="1"/>
    <xf numFmtId="9" fontId="36" fillId="6" borderId="2" xfId="0" applyNumberFormat="1" applyFont="1" applyFill="1" applyBorder="1"/>
    <xf numFmtId="0" fontId="0" fillId="0" borderId="39" xfId="0" applyBorder="1" applyAlignment="1">
      <alignment wrapText="1"/>
    </xf>
    <xf numFmtId="0" fontId="37" fillId="6" borderId="2" xfId="0" applyFont="1" applyFill="1" applyBorder="1" applyAlignment="1">
      <alignment horizontal="center" vertical="top"/>
    </xf>
    <xf numFmtId="0" fontId="37" fillId="8" borderId="2" xfId="0" applyFont="1" applyFill="1" applyBorder="1" applyAlignment="1">
      <alignment horizontal="center"/>
    </xf>
    <xf numFmtId="0" fontId="38" fillId="0" borderId="4" xfId="0" applyFont="1" applyBorder="1" applyAlignment="1" applyProtection="1">
      <alignment vertical="top" wrapText="1"/>
      <protection locked="0"/>
    </xf>
    <xf numFmtId="49" fontId="33" fillId="6" borderId="2" xfId="0" applyNumberFormat="1" applyFont="1" applyFill="1" applyBorder="1" applyAlignment="1">
      <alignment horizontal="center" vertical="top"/>
    </xf>
    <xf numFmtId="9" fontId="39" fillId="8" borderId="2" xfId="0" applyNumberFormat="1" applyFont="1" applyFill="1" applyBorder="1"/>
    <xf numFmtId="9" fontId="39" fillId="6" borderId="2" xfId="0" applyNumberFormat="1" applyFont="1" applyFill="1" applyBorder="1"/>
    <xf numFmtId="9" fontId="33" fillId="6" borderId="2" xfId="0" applyNumberFormat="1" applyFont="1" applyFill="1" applyBorder="1"/>
    <xf numFmtId="0" fontId="33" fillId="8" borderId="2" xfId="0" applyFont="1" applyFill="1" applyBorder="1"/>
    <xf numFmtId="0" fontId="33" fillId="8" borderId="2" xfId="0" applyFont="1" applyFill="1" applyBorder="1" applyAlignment="1">
      <alignment horizontal="center" vertical="top"/>
    </xf>
    <xf numFmtId="0" fontId="40" fillId="0" borderId="0" xfId="0" applyFont="1"/>
    <xf numFmtId="0" fontId="32" fillId="7" borderId="1" xfId="0" applyFont="1" applyFill="1" applyBorder="1" applyAlignment="1">
      <alignment horizontal="center" wrapText="1"/>
    </xf>
    <xf numFmtId="9" fontId="35" fillId="0" borderId="0" xfId="0" applyNumberFormat="1" applyFont="1"/>
    <xf numFmtId="0" fontId="0" fillId="2" borderId="5" xfId="0" applyFill="1" applyBorder="1"/>
    <xf numFmtId="0" fontId="0" fillId="2" borderId="6" xfId="0" applyFill="1" applyBorder="1"/>
    <xf numFmtId="0" fontId="0" fillId="2" borderId="7" xfId="0" applyFill="1" applyBorder="1"/>
    <xf numFmtId="0" fontId="0" fillId="2" borderId="0" xfId="0" applyFill="1"/>
    <xf numFmtId="0" fontId="13" fillId="2" borderId="8" xfId="0" applyFont="1" applyFill="1" applyBorder="1"/>
    <xf numFmtId="0" fontId="0" fillId="2" borderId="9" xfId="0" applyFill="1" applyBorder="1"/>
    <xf numFmtId="0" fontId="0" fillId="2" borderId="8" xfId="0" applyFill="1" applyBorder="1"/>
    <xf numFmtId="0" fontId="15" fillId="2" borderId="10" xfId="0" applyFont="1" applyFill="1" applyBorder="1"/>
    <xf numFmtId="0" fontId="0" fillId="2" borderId="12" xfId="0" applyFill="1" applyBorder="1"/>
    <xf numFmtId="0" fontId="0" fillId="2" borderId="13" xfId="0" applyFill="1" applyBorder="1"/>
    <xf numFmtId="0" fontId="0" fillId="3" borderId="14" xfId="0" applyFill="1" applyBorder="1"/>
    <xf numFmtId="1" fontId="15" fillId="4" borderId="15" xfId="0" applyNumberFormat="1" applyFont="1" applyFill="1" applyBorder="1" applyAlignment="1">
      <alignment horizontal="left" vertical="center" wrapText="1"/>
    </xf>
    <xf numFmtId="1" fontId="15" fillId="5" borderId="16" xfId="0" applyNumberFormat="1" applyFont="1" applyFill="1" applyBorder="1" applyAlignment="1" applyProtection="1">
      <alignment horizontal="center" vertical="center" wrapText="1"/>
      <protection locked="0"/>
    </xf>
    <xf numFmtId="0" fontId="0" fillId="2" borderId="9" xfId="0" applyFill="1" applyBorder="1" applyAlignment="1">
      <alignment vertical="center"/>
    </xf>
    <xf numFmtId="0" fontId="0" fillId="2" borderId="0" xfId="0" applyFill="1" applyAlignment="1">
      <alignment vertical="center"/>
    </xf>
    <xf numFmtId="0" fontId="16" fillId="5" borderId="16" xfId="0" applyFont="1" applyFill="1" applyBorder="1" applyAlignment="1" applyProtection="1">
      <alignment horizontal="center" vertical="center"/>
      <protection locked="0"/>
    </xf>
    <xf numFmtId="0" fontId="15" fillId="2" borderId="17" xfId="0" applyFont="1" applyFill="1" applyBorder="1" applyAlignment="1">
      <alignment horizontal="center" vertical="center"/>
    </xf>
    <xf numFmtId="0" fontId="15" fillId="4" borderId="15" xfId="0" applyFont="1" applyFill="1" applyBorder="1" applyAlignment="1">
      <alignment vertical="center" wrapText="1"/>
    </xf>
    <xf numFmtId="9" fontId="15" fillId="5" borderId="16" xfId="1" applyFont="1" applyFill="1" applyBorder="1" applyAlignment="1" applyProtection="1">
      <alignment horizontal="center" vertical="center"/>
      <protection locked="0"/>
    </xf>
    <xf numFmtId="0" fontId="15" fillId="5" borderId="16" xfId="0" applyFont="1" applyFill="1" applyBorder="1" applyAlignment="1" applyProtection="1">
      <alignment horizontal="center" vertical="center"/>
      <protection locked="0"/>
    </xf>
    <xf numFmtId="0" fontId="0" fillId="2" borderId="5" xfId="0" applyFill="1" applyBorder="1" applyAlignment="1">
      <alignment vertical="center"/>
    </xf>
    <xf numFmtId="0" fontId="15" fillId="4" borderId="17" xfId="0" applyFont="1" applyFill="1" applyBorder="1" applyAlignment="1">
      <alignment vertical="center" wrapText="1"/>
    </xf>
    <xf numFmtId="1" fontId="0" fillId="3" borderId="17" xfId="0" applyNumberFormat="1" applyFill="1" applyBorder="1" applyAlignment="1">
      <alignment horizontal="center" vertical="center"/>
    </xf>
    <xf numFmtId="1" fontId="0" fillId="4" borderId="18" xfId="0" applyNumberFormat="1" applyFill="1" applyBorder="1" applyAlignment="1">
      <alignment horizontal="center" vertical="center"/>
    </xf>
    <xf numFmtId="1" fontId="0" fillId="3" borderId="16" xfId="0" applyNumberFormat="1" applyFill="1" applyBorder="1" applyAlignment="1">
      <alignment horizontal="center" vertical="center"/>
    </xf>
    <xf numFmtId="0" fontId="0" fillId="2" borderId="12" xfId="0" applyFill="1" applyBorder="1" applyAlignment="1">
      <alignment vertical="center"/>
    </xf>
    <xf numFmtId="0" fontId="15" fillId="4" borderId="15" xfId="0" applyFont="1" applyFill="1" applyBorder="1" applyAlignment="1">
      <alignment vertical="center"/>
    </xf>
    <xf numFmtId="0" fontId="0" fillId="4" borderId="15" xfId="0" applyFill="1" applyBorder="1" applyAlignment="1">
      <alignment vertical="center"/>
    </xf>
    <xf numFmtId="0" fontId="15" fillId="4" borderId="19" xfId="0" applyFont="1" applyFill="1" applyBorder="1" applyAlignment="1">
      <alignment horizontal="center" vertical="center"/>
    </xf>
    <xf numFmtId="0" fontId="15" fillId="4" borderId="20"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2" xfId="0" applyFont="1" applyFill="1" applyBorder="1" applyAlignment="1">
      <alignment vertical="center"/>
    </xf>
    <xf numFmtId="0" fontId="0" fillId="4" borderId="23" xfId="0" applyFill="1" applyBorder="1" applyAlignment="1">
      <alignment vertical="center"/>
    </xf>
    <xf numFmtId="3" fontId="0" fillId="5" borderId="24" xfId="0" applyNumberFormat="1" applyFill="1" applyBorder="1" applyAlignment="1" applyProtection="1">
      <alignment horizontal="center" vertical="center"/>
      <protection locked="0"/>
    </xf>
    <xf numFmtId="3" fontId="0" fillId="5" borderId="25" xfId="0" applyNumberFormat="1" applyFill="1" applyBorder="1" applyAlignment="1" applyProtection="1">
      <alignment horizontal="center" vertical="center"/>
      <protection locked="0"/>
    </xf>
    <xf numFmtId="3" fontId="0" fillId="5" borderId="26" xfId="0" applyNumberFormat="1" applyFill="1" applyBorder="1" applyAlignment="1" applyProtection="1">
      <alignment horizontal="center" vertical="center"/>
      <protection locked="0"/>
    </xf>
    <xf numFmtId="3" fontId="0" fillId="5" borderId="11" xfId="0" applyNumberFormat="1" applyFill="1" applyBorder="1" applyAlignment="1" applyProtection="1">
      <alignment horizontal="center" vertical="center"/>
      <protection locked="0"/>
    </xf>
    <xf numFmtId="0" fontId="15" fillId="4" borderId="27" xfId="0" applyFont="1" applyFill="1" applyBorder="1" applyAlignment="1">
      <alignment vertical="center"/>
    </xf>
    <xf numFmtId="0" fontId="0" fillId="4" borderId="27" xfId="0" applyFill="1" applyBorder="1" applyAlignment="1">
      <alignment vertical="center"/>
    </xf>
    <xf numFmtId="164" fontId="0" fillId="5" borderId="28" xfId="0" applyNumberFormat="1" applyFill="1" applyBorder="1" applyAlignment="1" applyProtection="1">
      <alignment horizontal="center" vertical="center"/>
      <protection locked="0"/>
    </xf>
    <xf numFmtId="164" fontId="0" fillId="5" borderId="1" xfId="0" applyNumberFormat="1" applyFill="1" applyBorder="1" applyAlignment="1" applyProtection="1">
      <alignment horizontal="center" vertical="center"/>
      <protection locked="0"/>
    </xf>
    <xf numFmtId="164" fontId="0" fillId="5" borderId="29" xfId="0" applyNumberFormat="1" applyFill="1" applyBorder="1" applyAlignment="1" applyProtection="1">
      <alignment horizontal="center" vertical="center"/>
      <protection locked="0"/>
    </xf>
    <xf numFmtId="0" fontId="15" fillId="4" borderId="27" xfId="0" applyFont="1" applyFill="1" applyBorder="1" applyAlignment="1">
      <alignment vertical="center" wrapText="1"/>
    </xf>
    <xf numFmtId="0" fontId="0" fillId="4" borderId="27" xfId="0" applyFill="1" applyBorder="1" applyAlignment="1">
      <alignment vertical="center" wrapText="1"/>
    </xf>
    <xf numFmtId="0" fontId="15" fillId="4" borderId="32" xfId="0" applyFont="1" applyFill="1" applyBorder="1" applyAlignment="1">
      <alignment vertical="center" wrapText="1"/>
    </xf>
    <xf numFmtId="3" fontId="0" fillId="5" borderId="32" xfId="0" applyNumberFormat="1" applyFill="1" applyBorder="1" applyAlignment="1" applyProtection="1">
      <alignment horizontal="center" vertical="center" wrapText="1"/>
      <protection locked="0"/>
    </xf>
    <xf numFmtId="1" fontId="15" fillId="3" borderId="15" xfId="0" applyNumberFormat="1" applyFont="1" applyFill="1" applyBorder="1" applyAlignment="1">
      <alignment horizontal="center" vertical="center"/>
    </xf>
    <xf numFmtId="0" fontId="15" fillId="2" borderId="5" xfId="0" applyFont="1" applyFill="1" applyBorder="1" applyAlignment="1">
      <alignment vertical="center"/>
    </xf>
    <xf numFmtId="3" fontId="0" fillId="2" borderId="9" xfId="0" applyNumberFormat="1" applyFill="1" applyBorder="1" applyAlignment="1">
      <alignment vertical="center"/>
    </xf>
    <xf numFmtId="0" fontId="15" fillId="4" borderId="5" xfId="0" applyFont="1" applyFill="1" applyBorder="1" applyAlignment="1">
      <alignment vertical="center" wrapText="1"/>
    </xf>
    <xf numFmtId="0" fontId="0" fillId="4" borderId="33" xfId="0" applyFill="1" applyBorder="1" applyAlignment="1">
      <alignment vertical="center" wrapText="1"/>
    </xf>
    <xf numFmtId="0" fontId="0" fillId="3" borderId="5"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7" xfId="0" applyFill="1" applyBorder="1" applyAlignment="1">
      <alignment horizontal="center" vertical="center" wrapText="1"/>
    </xf>
    <xf numFmtId="0" fontId="0" fillId="2" borderId="0" xfId="0" applyFill="1" applyAlignment="1">
      <alignment vertical="center" wrapText="1"/>
    </xf>
    <xf numFmtId="0" fontId="0" fillId="4" borderId="34" xfId="0" applyFill="1" applyBorder="1" applyAlignment="1">
      <alignment vertical="center" wrapText="1"/>
    </xf>
    <xf numFmtId="0" fontId="0" fillId="4" borderId="22" xfId="0" applyFill="1" applyBorder="1" applyAlignment="1">
      <alignment vertical="center" wrapText="1"/>
    </xf>
    <xf numFmtId="3" fontId="15" fillId="3" borderId="26" xfId="0" applyNumberFormat="1" applyFont="1" applyFill="1" applyBorder="1" applyAlignment="1">
      <alignment horizontal="center" vertical="center" wrapText="1"/>
    </xf>
    <xf numFmtId="3" fontId="15" fillId="3" borderId="25" xfId="0" applyNumberFormat="1" applyFont="1" applyFill="1" applyBorder="1" applyAlignment="1">
      <alignment horizontal="center" vertical="center" wrapText="1"/>
    </xf>
    <xf numFmtId="3" fontId="15" fillId="3" borderId="11" xfId="0" applyNumberFormat="1" applyFont="1" applyFill="1" applyBorder="1" applyAlignment="1">
      <alignment horizontal="center" vertical="center" wrapText="1"/>
    </xf>
    <xf numFmtId="0" fontId="0" fillId="4" borderId="35" xfId="0" applyFill="1" applyBorder="1" applyAlignment="1">
      <alignment vertical="center" wrapText="1"/>
    </xf>
    <xf numFmtId="0" fontId="0" fillId="4" borderId="32" xfId="0" applyFill="1" applyBorder="1" applyAlignment="1">
      <alignment vertical="center" wrapText="1"/>
    </xf>
    <xf numFmtId="164" fontId="15" fillId="3" borderId="31" xfId="0" applyNumberFormat="1" applyFont="1" applyFill="1" applyBorder="1" applyAlignment="1">
      <alignment horizontal="center" vertical="center" wrapText="1"/>
    </xf>
    <xf numFmtId="164" fontId="15" fillId="3" borderId="30" xfId="0" applyNumberFormat="1" applyFont="1" applyFill="1" applyBorder="1" applyAlignment="1">
      <alignment horizontal="center" vertical="center" wrapText="1"/>
    </xf>
    <xf numFmtId="164" fontId="15" fillId="3" borderId="14" xfId="0" applyNumberFormat="1" applyFont="1" applyFill="1" applyBorder="1" applyAlignment="1">
      <alignment horizontal="center" vertical="center" wrapText="1"/>
    </xf>
    <xf numFmtId="2" fontId="0" fillId="2" borderId="9" xfId="0" applyNumberFormat="1" applyFill="1" applyBorder="1"/>
    <xf numFmtId="0" fontId="15" fillId="3" borderId="19" xfId="0" applyFont="1" applyFill="1" applyBorder="1" applyAlignment="1">
      <alignment horizontal="center" vertical="center"/>
    </xf>
    <xf numFmtId="0" fontId="15" fillId="3" borderId="21" xfId="0" applyFont="1" applyFill="1" applyBorder="1" applyAlignment="1">
      <alignment horizontal="center" vertical="center"/>
    </xf>
    <xf numFmtId="0" fontId="15" fillId="2" borderId="0" xfId="0" applyFont="1" applyFill="1" applyAlignment="1">
      <alignment vertical="center"/>
    </xf>
    <xf numFmtId="0" fontId="18" fillId="2" borderId="12" xfId="0" applyFont="1" applyFill="1" applyBorder="1" applyAlignment="1">
      <alignment wrapText="1"/>
    </xf>
    <xf numFmtId="0" fontId="0" fillId="2" borderId="36" xfId="0" applyFill="1" applyBorder="1"/>
    <xf numFmtId="0" fontId="0" fillId="2" borderId="37" xfId="0" applyFill="1" applyBorder="1"/>
    <xf numFmtId="0" fontId="30" fillId="0" borderId="0" xfId="0" applyFont="1"/>
    <xf numFmtId="0" fontId="30" fillId="8" borderId="0" xfId="0" applyFont="1" applyFill="1"/>
    <xf numFmtId="0" fontId="30" fillId="6" borderId="0" xfId="0" applyFont="1" applyFill="1"/>
    <xf numFmtId="0" fontId="32" fillId="9" borderId="0" xfId="0" applyFont="1" applyFill="1" applyAlignment="1">
      <alignment horizontal="center" wrapText="1"/>
    </xf>
    <xf numFmtId="0" fontId="0" fillId="0" borderId="0" xfId="0" applyAlignment="1">
      <alignment horizontal="center"/>
    </xf>
    <xf numFmtId="0" fontId="41" fillId="6" borderId="0" xfId="0" applyFont="1" applyFill="1" applyAlignment="1">
      <alignment vertical="center"/>
    </xf>
    <xf numFmtId="0" fontId="41" fillId="8" borderId="0" xfId="0" applyFont="1" applyFill="1" applyAlignment="1">
      <alignment vertical="center"/>
    </xf>
    <xf numFmtId="0" fontId="41" fillId="0" borderId="0" xfId="0" applyFont="1"/>
    <xf numFmtId="0" fontId="41" fillId="10" borderId="40" xfId="0" applyFont="1" applyFill="1" applyBorder="1" applyAlignment="1">
      <alignment horizontal="center" vertical="center" wrapText="1"/>
    </xf>
    <xf numFmtId="0" fontId="41" fillId="10" borderId="41" xfId="0" applyFont="1" applyFill="1" applyBorder="1" applyAlignment="1">
      <alignment vertical="center" wrapText="1"/>
    </xf>
    <xf numFmtId="0" fontId="0" fillId="0" borderId="3" xfId="0" applyBorder="1" applyAlignment="1">
      <alignment horizontal="center" vertical="center" wrapText="1"/>
    </xf>
    <xf numFmtId="0" fontId="41" fillId="10" borderId="42" xfId="0" applyFont="1" applyFill="1" applyBorder="1" applyAlignment="1">
      <alignment horizontal="center" vertical="center" wrapText="1"/>
    </xf>
    <xf numFmtId="0" fontId="41" fillId="10" borderId="1" xfId="0" applyFont="1" applyFill="1" applyBorder="1" applyAlignment="1">
      <alignment vertical="center" wrapText="1"/>
    </xf>
    <xf numFmtId="0" fontId="32" fillId="7" borderId="38" xfId="0" applyFont="1" applyFill="1" applyBorder="1" applyAlignment="1">
      <alignment wrapText="1"/>
    </xf>
    <xf numFmtId="0" fontId="32" fillId="9" borderId="43" xfId="0" applyFont="1" applyFill="1" applyBorder="1"/>
    <xf numFmtId="0" fontId="0" fillId="9" borderId="43" xfId="0" applyFill="1" applyBorder="1"/>
    <xf numFmtId="0" fontId="32" fillId="9" borderId="43" xfId="0" applyFont="1" applyFill="1" applyBorder="1" applyAlignment="1">
      <alignment wrapText="1"/>
    </xf>
    <xf numFmtId="49" fontId="0" fillId="0" borderId="0" xfId="0" applyNumberFormat="1" applyAlignment="1">
      <alignment wrapText="1"/>
    </xf>
    <xf numFmtId="166" fontId="0" fillId="0" borderId="39" xfId="0" applyNumberFormat="1" applyBorder="1"/>
    <xf numFmtId="0" fontId="30" fillId="0" borderId="0" xfId="0" applyFont="1" applyAlignment="1">
      <alignment wrapText="1"/>
    </xf>
    <xf numFmtId="0" fontId="0" fillId="0" borderId="1" xfId="0" applyBorder="1" applyAlignment="1">
      <alignment horizontal="center"/>
    </xf>
    <xf numFmtId="0" fontId="0" fillId="0" borderId="28" xfId="0" applyBorder="1"/>
    <xf numFmtId="166" fontId="0" fillId="0" borderId="0" xfId="0" applyNumberFormat="1"/>
    <xf numFmtId="0" fontId="0" fillId="0" borderId="1" xfId="0" applyBorder="1" applyAlignment="1">
      <alignment horizontal="center" vertical="top"/>
    </xf>
    <xf numFmtId="166" fontId="0" fillId="0" borderId="1" xfId="0" applyNumberFormat="1" applyBorder="1"/>
    <xf numFmtId="0" fontId="41" fillId="11" borderId="0" xfId="0" applyFont="1" applyFill="1"/>
    <xf numFmtId="166" fontId="41" fillId="11" borderId="1" xfId="0" applyNumberFormat="1" applyFont="1" applyFill="1" applyBorder="1"/>
    <xf numFmtId="0" fontId="30" fillId="6" borderId="1" xfId="0" applyFont="1" applyFill="1" applyBorder="1" applyAlignment="1">
      <alignment wrapText="1"/>
    </xf>
    <xf numFmtId="0" fontId="38" fillId="0" borderId="4" xfId="0" applyFont="1" applyBorder="1" applyAlignment="1">
      <alignment vertical="top" wrapText="1"/>
    </xf>
    <xf numFmtId="0" fontId="38" fillId="0" borderId="0" xfId="0" applyFont="1" applyAlignment="1">
      <alignment wrapText="1"/>
    </xf>
    <xf numFmtId="0" fontId="38" fillId="0" borderId="0" xfId="0" applyFont="1" applyAlignment="1">
      <alignment horizontal="left" wrapText="1"/>
    </xf>
    <xf numFmtId="0" fontId="42" fillId="0" borderId="0" xfId="0" applyFont="1"/>
    <xf numFmtId="2" fontId="0" fillId="2" borderId="0" xfId="0" applyNumberFormat="1" applyFill="1"/>
    <xf numFmtId="3" fontId="0" fillId="2" borderId="0" xfId="0" applyNumberFormat="1" applyFill="1" applyAlignment="1">
      <alignment vertical="center"/>
    </xf>
    <xf numFmtId="165" fontId="0" fillId="3" borderId="14" xfId="0" applyNumberFormat="1" applyFill="1" applyBorder="1" applyAlignment="1">
      <alignment horizontal="center" vertical="center"/>
    </xf>
    <xf numFmtId="165" fontId="0" fillId="3" borderId="30" xfId="0" applyNumberFormat="1" applyFill="1" applyBorder="1" applyAlignment="1">
      <alignment horizontal="center" vertical="center"/>
    </xf>
    <xf numFmtId="165" fontId="0" fillId="3" borderId="31" xfId="0" applyNumberFormat="1" applyFill="1" applyBorder="1" applyAlignment="1">
      <alignment horizontal="center" vertical="center"/>
    </xf>
    <xf numFmtId="165" fontId="0" fillId="3" borderId="1" xfId="0" applyNumberFormat="1" applyFill="1" applyBorder="1" applyAlignment="1">
      <alignment horizontal="center" vertical="center"/>
    </xf>
    <xf numFmtId="165" fontId="0" fillId="3" borderId="28" xfId="0" applyNumberFormat="1" applyFill="1" applyBorder="1" applyAlignment="1">
      <alignment horizontal="center" vertical="center"/>
    </xf>
    <xf numFmtId="0" fontId="15" fillId="2" borderId="0" xfId="0" applyFont="1" applyFill="1" applyAlignment="1">
      <alignment horizontal="center" vertical="center"/>
    </xf>
    <xf numFmtId="1" fontId="0" fillId="2" borderId="0" xfId="0" applyNumberFormat="1" applyFill="1" applyAlignment="1">
      <alignment vertical="center"/>
    </xf>
    <xf numFmtId="0" fontId="0" fillId="0" borderId="11" xfId="0" applyBorder="1"/>
    <xf numFmtId="0" fontId="5" fillId="0" borderId="0" xfId="0" applyFont="1" applyAlignment="1">
      <alignment wrapText="1"/>
    </xf>
    <xf numFmtId="0" fontId="14" fillId="2" borderId="8" xfId="0" applyFont="1" applyFill="1" applyBorder="1" applyAlignment="1">
      <alignment horizontal="left" vertical="center" wrapText="1"/>
    </xf>
    <xf numFmtId="0" fontId="14" fillId="0" borderId="0" xfId="0" applyFont="1" applyAlignment="1">
      <alignment horizontal="left" vertical="center"/>
    </xf>
  </cellXfs>
  <cellStyles count="2">
    <cellStyle name="Prozent 2" xfId="1" xr:uid="{00000000-0005-0000-0000-000000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Dr. Andreas Bock" id="{97119EAD-7161-4BBA-BB91-2255606AF808}" userId="S::abock@kbk-anwaelte.de::49e0707a-3d0b-4c66-a114-be7e8571a4fb"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 dT="2021-10-05T14:24:45.70" personId="{97119EAD-7161-4BBA-BB91-2255606AF808}" id="{86732A4B-9AB0-45BA-B941-3A79A1BC9BFA}">
    <text>Die Vorlage ist auf andere Beratungsleistungen übertragbar. Anzupassen sind dann insbesondere die blau formatierten Passagen.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tabSelected="1" topLeftCell="A9" zoomScale="90" zoomScaleNormal="90" zoomScaleSheetLayoutView="50" workbookViewId="0">
      <selection activeCell="C7" sqref="C7"/>
    </sheetView>
  </sheetViews>
  <sheetFormatPr baseColWidth="10" defaultRowHeight="15" x14ac:dyDescent="0.25"/>
  <cols>
    <col min="2" max="2" width="9.28515625" customWidth="1"/>
    <col min="3" max="3" width="117.85546875" style="1" customWidth="1"/>
    <col min="4" max="4" width="9" customWidth="1"/>
    <col min="5" max="5" width="11.7109375" customWidth="1"/>
    <col min="6" max="6" width="14.5703125" customWidth="1"/>
    <col min="7" max="7" width="63.5703125" customWidth="1"/>
    <col min="8" max="8" width="18.140625" customWidth="1"/>
    <col min="9" max="9" width="26.140625" customWidth="1"/>
    <col min="10" max="10" width="14.85546875" customWidth="1"/>
  </cols>
  <sheetData>
    <row r="1" spans="1:9" ht="34.5" customHeight="1" x14ac:dyDescent="0.3">
      <c r="A1" s="141" t="s">
        <v>65</v>
      </c>
    </row>
    <row r="2" spans="1:9" ht="15.75" customHeight="1" x14ac:dyDescent="0.25">
      <c r="A2" s="5"/>
    </row>
    <row r="3" spans="1:9" ht="15.75" x14ac:dyDescent="0.25">
      <c r="A3" s="35" t="s">
        <v>66</v>
      </c>
    </row>
    <row r="4" spans="1:9" x14ac:dyDescent="0.25">
      <c r="H4" s="124" t="s">
        <v>38</v>
      </c>
      <c r="I4" s="125"/>
    </row>
    <row r="5" spans="1:9" ht="57" customHeight="1" x14ac:dyDescent="0.25">
      <c r="A5" s="6" t="s">
        <v>2</v>
      </c>
      <c r="B5" s="6"/>
      <c r="C5" s="6" t="s">
        <v>4</v>
      </c>
      <c r="D5" s="6" t="s">
        <v>3</v>
      </c>
      <c r="E5" s="6"/>
      <c r="F5" s="6"/>
      <c r="G5" s="123" t="s">
        <v>7</v>
      </c>
      <c r="H5" s="126" t="s">
        <v>36</v>
      </c>
      <c r="I5" s="126" t="s">
        <v>37</v>
      </c>
    </row>
    <row r="6" spans="1:9" x14ac:dyDescent="0.25">
      <c r="A6" s="36">
        <v>1</v>
      </c>
      <c r="B6" s="36">
        <v>2</v>
      </c>
      <c r="C6" s="36">
        <v>3</v>
      </c>
      <c r="D6" s="36">
        <v>4</v>
      </c>
      <c r="E6" s="36">
        <v>5</v>
      </c>
      <c r="F6" s="36">
        <v>6</v>
      </c>
      <c r="G6" s="36">
        <v>7</v>
      </c>
      <c r="H6" s="113">
        <v>8</v>
      </c>
      <c r="I6" s="113">
        <v>9</v>
      </c>
    </row>
    <row r="7" spans="1:9" ht="51.75" customHeight="1" x14ac:dyDescent="0.25">
      <c r="A7" s="2"/>
      <c r="B7" s="2" t="s">
        <v>0</v>
      </c>
      <c r="C7" s="2"/>
      <c r="D7" s="2"/>
      <c r="E7" s="11" t="s">
        <v>5</v>
      </c>
      <c r="F7" s="2" t="s">
        <v>1</v>
      </c>
      <c r="G7" s="3"/>
      <c r="H7" s="110"/>
      <c r="I7" s="110"/>
    </row>
    <row r="8" spans="1:9" x14ac:dyDescent="0.25">
      <c r="A8" s="16">
        <v>1</v>
      </c>
      <c r="B8" s="19"/>
      <c r="C8" s="10" t="s">
        <v>8</v>
      </c>
      <c r="D8" s="30">
        <v>0.3</v>
      </c>
      <c r="E8" s="22"/>
      <c r="F8" s="23"/>
      <c r="G8" s="10"/>
      <c r="H8" s="111"/>
      <c r="I8" s="111"/>
    </row>
    <row r="9" spans="1:9" ht="19.5" customHeight="1" thickBot="1" x14ac:dyDescent="0.3">
      <c r="A9" s="20"/>
      <c r="B9" s="21" t="s">
        <v>9</v>
      </c>
      <c r="C9" s="8" t="s">
        <v>53</v>
      </c>
      <c r="D9" s="24"/>
      <c r="E9" s="31">
        <v>0.6</v>
      </c>
      <c r="F9" s="32">
        <f>SUM(D8*E9)</f>
        <v>0.18</v>
      </c>
      <c r="G9" s="4"/>
      <c r="H9" s="112"/>
      <c r="I9" s="112"/>
    </row>
    <row r="10" spans="1:9" ht="331.5" thickTop="1" thickBot="1" x14ac:dyDescent="0.3">
      <c r="A10" s="17"/>
      <c r="B10" s="18"/>
      <c r="C10" s="138" t="s">
        <v>54</v>
      </c>
      <c r="D10" s="14"/>
      <c r="E10" s="12"/>
      <c r="F10" s="13"/>
      <c r="G10" s="7" t="s">
        <v>62</v>
      </c>
      <c r="H10" s="118">
        <v>0</v>
      </c>
      <c r="I10" s="119">
        <f>SUM(F9*H10*100)</f>
        <v>0</v>
      </c>
    </row>
    <row r="11" spans="1:9" ht="20.25" thickTop="1" thickBot="1" x14ac:dyDescent="0.3">
      <c r="A11" s="20"/>
      <c r="B11" s="21" t="s">
        <v>10</v>
      </c>
      <c r="C11" s="9" t="s">
        <v>55</v>
      </c>
      <c r="D11" s="24"/>
      <c r="E11" s="31">
        <v>0.4</v>
      </c>
      <c r="F11" s="32">
        <f>SUM(E11*D8)</f>
        <v>0.12</v>
      </c>
      <c r="G11" s="4"/>
      <c r="H11" s="115"/>
      <c r="I11" s="115"/>
    </row>
    <row r="12" spans="1:9" ht="331.5" thickTop="1" thickBot="1" x14ac:dyDescent="0.3">
      <c r="A12" s="17"/>
      <c r="B12" s="18"/>
      <c r="C12" s="138" t="s">
        <v>56</v>
      </c>
      <c r="D12" s="14"/>
      <c r="E12" s="12"/>
      <c r="F12" s="13"/>
      <c r="G12" s="7" t="s">
        <v>63</v>
      </c>
      <c r="H12" s="118">
        <v>0</v>
      </c>
      <c r="I12" s="119">
        <f>SUM(F11*H12*100)</f>
        <v>0</v>
      </c>
    </row>
    <row r="13" spans="1:9" ht="19.5" thickTop="1" x14ac:dyDescent="0.25">
      <c r="A13" s="34">
        <v>2</v>
      </c>
      <c r="B13" s="27"/>
      <c r="C13" s="33" t="s">
        <v>64</v>
      </c>
      <c r="D13" s="30">
        <v>0.4</v>
      </c>
      <c r="E13" s="22"/>
      <c r="F13" s="23"/>
      <c r="G13" s="10"/>
      <c r="H13" s="116"/>
      <c r="I13" s="116"/>
    </row>
    <row r="14" spans="1:9" ht="18.75" x14ac:dyDescent="0.25">
      <c r="A14" s="26"/>
      <c r="B14" s="29" t="s">
        <v>11</v>
      </c>
      <c r="C14" s="9" t="s">
        <v>64</v>
      </c>
      <c r="D14" s="24"/>
      <c r="E14" s="31">
        <v>1</v>
      </c>
      <c r="F14" s="32">
        <f>SUM(D13*E14)</f>
        <v>0.4</v>
      </c>
      <c r="G14" s="4"/>
      <c r="H14" s="115"/>
      <c r="I14" s="115"/>
    </row>
    <row r="15" spans="1:9" ht="339" customHeight="1" x14ac:dyDescent="0.25">
      <c r="A15" s="17"/>
      <c r="B15" s="18"/>
      <c r="C15" s="28" t="s">
        <v>57</v>
      </c>
      <c r="D15" s="14"/>
      <c r="E15" s="12"/>
      <c r="F15" s="13"/>
      <c r="G15" s="120" t="s">
        <v>15</v>
      </c>
      <c r="H15" s="121">
        <v>0</v>
      </c>
      <c r="I15" s="122">
        <f>SUM(F14*H15*100)</f>
        <v>0</v>
      </c>
    </row>
    <row r="16" spans="1:9" ht="18" customHeight="1" x14ac:dyDescent="0.25">
      <c r="A16" s="34">
        <v>3</v>
      </c>
      <c r="B16" s="27"/>
      <c r="C16" s="33" t="s">
        <v>12</v>
      </c>
      <c r="D16" s="30">
        <v>0.3</v>
      </c>
      <c r="E16" s="22"/>
      <c r="F16" s="23"/>
      <c r="G16" s="10"/>
      <c r="H16" s="116"/>
      <c r="I16" s="116"/>
    </row>
    <row r="17" spans="1:10" ht="17.25" customHeight="1" x14ac:dyDescent="0.25">
      <c r="A17" s="26"/>
      <c r="B17" s="29" t="s">
        <v>13</v>
      </c>
      <c r="C17" s="9" t="s">
        <v>12</v>
      </c>
      <c r="D17" s="24"/>
      <c r="E17" s="31">
        <v>1</v>
      </c>
      <c r="F17" s="32">
        <f>SUM(D16*E17)</f>
        <v>0.3</v>
      </c>
      <c r="G17" s="4"/>
      <c r="H17" s="115"/>
      <c r="I17" s="115"/>
    </row>
    <row r="18" spans="1:10" ht="198.75" customHeight="1" x14ac:dyDescent="0.25">
      <c r="A18" s="17"/>
      <c r="B18" s="18"/>
      <c r="C18" s="28" t="s">
        <v>51</v>
      </c>
      <c r="D18" s="14"/>
      <c r="E18" s="12"/>
      <c r="F18" s="13"/>
      <c r="G18" s="120" t="s">
        <v>14</v>
      </c>
      <c r="H18" s="121">
        <v>0</v>
      </c>
      <c r="I18" s="122">
        <v>0</v>
      </c>
    </row>
    <row r="19" spans="1:10" ht="18.75" x14ac:dyDescent="0.3">
      <c r="E19" s="15" t="s">
        <v>6</v>
      </c>
      <c r="F19" s="37">
        <f>SUM(F8:F18)</f>
        <v>1</v>
      </c>
      <c r="H19" t="s">
        <v>39</v>
      </c>
      <c r="I19" s="135">
        <f>SUM(I10:I18)</f>
        <v>0</v>
      </c>
    </row>
    <row r="20" spans="1:10" ht="18.75" x14ac:dyDescent="0.3">
      <c r="E20" s="15"/>
      <c r="F20" s="37"/>
      <c r="I20" s="117"/>
    </row>
    <row r="21" spans="1:10" ht="30.75" x14ac:dyDescent="0.3">
      <c r="C21" s="127" t="s">
        <v>58</v>
      </c>
      <c r="I21" s="117"/>
    </row>
    <row r="22" spans="1:10" ht="31.5" thickBot="1" x14ac:dyDescent="0.35">
      <c r="B22" s="137" t="s">
        <v>43</v>
      </c>
      <c r="C22" s="129"/>
      <c r="D22" s="8" t="s">
        <v>41</v>
      </c>
      <c r="E22" s="137" t="s">
        <v>42</v>
      </c>
      <c r="F22" s="137" t="s">
        <v>46</v>
      </c>
      <c r="I22" s="117"/>
    </row>
    <row r="23" spans="1:10" ht="20.25" thickTop="1" thickBot="1" x14ac:dyDescent="0.35">
      <c r="B23" s="130" t="s">
        <v>44</v>
      </c>
      <c r="C23" s="1" t="s">
        <v>59</v>
      </c>
      <c r="D23" s="128">
        <v>300</v>
      </c>
      <c r="E23" s="131">
        <v>100</v>
      </c>
      <c r="F23" s="134">
        <f>SUM(D23*E23)</f>
        <v>30000</v>
      </c>
      <c r="I23" s="117"/>
    </row>
    <row r="24" spans="1:10" ht="47.25" thickTop="1" thickBot="1" x14ac:dyDescent="0.35">
      <c r="B24" s="130"/>
      <c r="C24" s="139" t="s">
        <v>60</v>
      </c>
      <c r="I24" s="117"/>
    </row>
    <row r="25" spans="1:10" ht="32.25" thickTop="1" thickBot="1" x14ac:dyDescent="0.35">
      <c r="B25" s="133" t="s">
        <v>45</v>
      </c>
      <c r="C25" s="152" t="s">
        <v>61</v>
      </c>
      <c r="D25" s="128">
        <v>100</v>
      </c>
      <c r="E25" s="131">
        <v>5</v>
      </c>
      <c r="F25" s="134">
        <f>SUM(D25*E25)</f>
        <v>500</v>
      </c>
      <c r="I25" s="117"/>
    </row>
    <row r="26" spans="1:10" ht="19.5" thickTop="1" x14ac:dyDescent="0.3">
      <c r="B26" s="114"/>
      <c r="C26" s="139"/>
      <c r="D26" s="132"/>
      <c r="I26" s="117"/>
    </row>
    <row r="27" spans="1:10" ht="60.75" x14ac:dyDescent="0.3">
      <c r="C27" s="140" t="s">
        <v>47</v>
      </c>
      <c r="F27" s="136">
        <f>SUM(F23+F25)</f>
        <v>30500</v>
      </c>
      <c r="J27" s="114"/>
    </row>
    <row r="28" spans="1:10" ht="15.75" thickBot="1" x14ac:dyDescent="0.3">
      <c r="J28" s="114"/>
    </row>
    <row r="29" spans="1:10" ht="33" customHeight="1" thickTop="1" thickBot="1" x14ac:dyDescent="0.3">
      <c r="C29" s="25"/>
      <c r="G29" s="25"/>
      <c r="H29" s="1"/>
      <c r="I29" s="1"/>
      <c r="J29" s="114"/>
    </row>
    <row r="30" spans="1:10" ht="15.75" thickTop="1" x14ac:dyDescent="0.25">
      <c r="C30" s="1" t="s">
        <v>40</v>
      </c>
      <c r="G30" s="1" t="s">
        <v>50</v>
      </c>
      <c r="H30" s="1"/>
      <c r="I30" s="1"/>
      <c r="J30" s="114"/>
    </row>
  </sheetData>
  <pageMargins left="0.7" right="0.7" top="0.78740157499999996" bottom="0.78740157499999996" header="0.3" footer="0.3"/>
  <pageSetup paperSize="9" scale="46" orientation="landscape" r:id="rId1"/>
  <rowBreaks count="1" manualBreakCount="1">
    <brk id="12" max="16383" man="1"/>
  </rowBreaks>
  <legacyDrawing r:id="rId2"/>
  <extLst>
    <ext xmlns:x14="http://schemas.microsoft.com/office/spreadsheetml/2009/9/main" uri="{CCE6A557-97BC-4b89-ADB6-D9C93CAAB3DF}">
      <x14:dataValidations xmlns:xm="http://schemas.microsoft.com/office/excel/2006/main" count="2">
        <x14:dataValidation type="list" allowBlank="1" showErrorMessage="1" errorTitle="Falscher Werte" error="Hier dürfen nur die Werte 0, 1, 2 oder 3 eingegeben werden. " xr:uid="{00000000-0002-0000-0000-000000000000}">
          <x14:formula1>
            <xm:f>Tabelle3!$A$1:$A$6</xm:f>
          </x14:formula1>
          <xm:sqref>H18 H10</xm:sqref>
        </x14:dataValidation>
        <x14:dataValidation type="list" allowBlank="1" showErrorMessage="1" errorTitle="Falscher Werte" error="Hier dürfen nur die Werte 0, 1, 2 oder 3 eingegeben werden. " xr:uid="{D9A094CA-2782-48EA-ADDB-576631E27FBF}">
          <x14:formula1>
            <xm:f>Tabelle3!$A$8:$A$12</xm:f>
          </x14:formula1>
          <xm:sqref>H12 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A1AC4-DDA8-4E73-AEAC-52B81A7B0E83}">
  <sheetPr codeName="Tabelle2"/>
  <dimension ref="A1:H27"/>
  <sheetViews>
    <sheetView zoomScaleNormal="100" workbookViewId="0">
      <selection activeCell="B7" sqref="B7"/>
    </sheetView>
  </sheetViews>
  <sheetFormatPr baseColWidth="10" defaultRowHeight="15" x14ac:dyDescent="0.25"/>
  <cols>
    <col min="1" max="1" width="52.28515625" style="41" customWidth="1"/>
    <col min="2" max="2" width="25.85546875" style="41" customWidth="1"/>
    <col min="3" max="8" width="15.7109375" style="41" customWidth="1"/>
    <col min="9" max="16384" width="11.42578125" style="41"/>
  </cols>
  <sheetData>
    <row r="1" spans="1:8" x14ac:dyDescent="0.25">
      <c r="A1" s="38"/>
      <c r="B1" s="39"/>
      <c r="C1" s="39"/>
      <c r="D1" s="39"/>
      <c r="E1" s="39"/>
      <c r="F1" s="39"/>
      <c r="G1" s="39"/>
      <c r="H1" s="40"/>
    </row>
    <row r="2" spans="1:8" ht="18" x14ac:dyDescent="0.25">
      <c r="A2" s="42" t="s">
        <v>49</v>
      </c>
      <c r="H2" s="43"/>
    </row>
    <row r="3" spans="1:8" ht="14.25" customHeight="1" x14ac:dyDescent="0.25">
      <c r="A3" s="42"/>
      <c r="H3" s="43"/>
    </row>
    <row r="4" spans="1:8" ht="59.25" customHeight="1" thickBot="1" x14ac:dyDescent="0.3">
      <c r="A4" s="153" t="s">
        <v>48</v>
      </c>
      <c r="B4" s="154"/>
      <c r="C4" s="154"/>
      <c r="H4" s="43"/>
    </row>
    <row r="5" spans="1:8" x14ac:dyDescent="0.25">
      <c r="A5" s="44"/>
      <c r="G5" s="45" t="s">
        <v>17</v>
      </c>
      <c r="H5" s="151" t="s">
        <v>18</v>
      </c>
    </row>
    <row r="6" spans="1:8" ht="15.75" thickBot="1" x14ac:dyDescent="0.3">
      <c r="A6" s="46"/>
      <c r="G6" s="47"/>
      <c r="H6" s="48" t="s">
        <v>19</v>
      </c>
    </row>
    <row r="7" spans="1:8" s="52" customFormat="1" ht="39" customHeight="1" thickBot="1" x14ac:dyDescent="0.3">
      <c r="A7" s="49" t="s">
        <v>20</v>
      </c>
      <c r="B7" s="50" t="s">
        <v>52</v>
      </c>
      <c r="C7" s="150"/>
      <c r="H7" s="51"/>
    </row>
    <row r="8" spans="1:8" s="52" customFormat="1" ht="15.75" thickBot="1" x14ac:dyDescent="0.3">
      <c r="A8" s="49" t="s">
        <v>21</v>
      </c>
      <c r="B8" s="53"/>
      <c r="H8" s="51"/>
    </row>
    <row r="9" spans="1:8" s="52" customFormat="1" ht="15.75" thickBot="1" x14ac:dyDescent="0.3">
      <c r="A9" s="54"/>
      <c r="B9" s="149"/>
      <c r="C9" s="149"/>
      <c r="D9" s="149"/>
      <c r="H9" s="51"/>
    </row>
    <row r="10" spans="1:8" s="52" customFormat="1" ht="27.75" customHeight="1" thickBot="1" x14ac:dyDescent="0.3">
      <c r="A10" s="55" t="s">
        <v>22</v>
      </c>
      <c r="B10" s="56">
        <v>0.1</v>
      </c>
      <c r="H10" s="51"/>
    </row>
    <row r="11" spans="1:8" s="52" customFormat="1" ht="30" customHeight="1" thickBot="1" x14ac:dyDescent="0.3">
      <c r="A11" s="55" t="s">
        <v>23</v>
      </c>
      <c r="B11" s="57" t="s">
        <v>24</v>
      </c>
      <c r="H11" s="51"/>
    </row>
    <row r="12" spans="1:8" s="52" customFormat="1" ht="15.75" thickBot="1" x14ac:dyDescent="0.3">
      <c r="A12" s="58"/>
      <c r="H12" s="51"/>
    </row>
    <row r="13" spans="1:8" s="52" customFormat="1" ht="26.25" thickBot="1" x14ac:dyDescent="0.3">
      <c r="A13" s="59" t="s">
        <v>25</v>
      </c>
      <c r="B13" s="60">
        <f>LARGE(C19:H19,1)</f>
        <v>52.941176470588232</v>
      </c>
      <c r="C13" s="61" t="s">
        <v>26</v>
      </c>
      <c r="D13" s="62">
        <f>$B$13-($B$13*$B$10)</f>
        <v>47.647058823529406</v>
      </c>
      <c r="H13" s="51"/>
    </row>
    <row r="14" spans="1:8" s="52" customFormat="1" ht="15.75" thickBot="1" x14ac:dyDescent="0.3">
      <c r="A14" s="63"/>
      <c r="H14" s="51"/>
    </row>
    <row r="15" spans="1:8" s="52" customFormat="1" ht="15.75" thickBot="1" x14ac:dyDescent="0.3">
      <c r="A15" s="64" t="s">
        <v>27</v>
      </c>
      <c r="B15" s="65"/>
      <c r="C15" s="66">
        <v>1</v>
      </c>
      <c r="D15" s="67">
        <v>2</v>
      </c>
      <c r="E15" s="68">
        <v>3</v>
      </c>
      <c r="F15" s="68">
        <v>4</v>
      </c>
      <c r="G15" s="68">
        <v>5</v>
      </c>
      <c r="H15" s="68">
        <v>6</v>
      </c>
    </row>
    <row r="16" spans="1:8" s="52" customFormat="1" ht="18.75" customHeight="1" x14ac:dyDescent="0.25">
      <c r="A16" s="69" t="s">
        <v>28</v>
      </c>
      <c r="B16" s="70"/>
      <c r="C16" s="71">
        <v>7500</v>
      </c>
      <c r="D16" s="72">
        <v>8000</v>
      </c>
      <c r="E16" s="72">
        <v>6500</v>
      </c>
      <c r="F16" s="73">
        <v>10000</v>
      </c>
      <c r="G16" s="72">
        <v>9000</v>
      </c>
      <c r="H16" s="74">
        <v>8600</v>
      </c>
    </row>
    <row r="17" spans="1:8" s="52" customFormat="1" ht="21" customHeight="1" x14ac:dyDescent="0.25">
      <c r="A17" s="75" t="s">
        <v>16</v>
      </c>
      <c r="B17" s="76"/>
      <c r="C17" s="77">
        <v>1500000</v>
      </c>
      <c r="D17" s="78">
        <v>1600000</v>
      </c>
      <c r="E17" s="78">
        <v>1750000</v>
      </c>
      <c r="F17" s="77">
        <v>2500000</v>
      </c>
      <c r="G17" s="78">
        <v>1700000</v>
      </c>
      <c r="H17" s="79">
        <v>1710000</v>
      </c>
    </row>
    <row r="18" spans="1:8" s="52" customFormat="1" ht="22.5" customHeight="1" thickBot="1" x14ac:dyDescent="0.3">
      <c r="A18" s="80" t="s">
        <v>29</v>
      </c>
      <c r="B18" s="81"/>
      <c r="C18" s="148">
        <f t="shared" ref="C18:H18" si="0">C16/C17</f>
        <v>5.0000000000000001E-3</v>
      </c>
      <c r="D18" s="147">
        <f t="shared" si="0"/>
        <v>5.0000000000000001E-3</v>
      </c>
      <c r="E18" s="145">
        <f t="shared" si="0"/>
        <v>3.7142857142857142E-3</v>
      </c>
      <c r="F18" s="146">
        <f t="shared" si="0"/>
        <v>4.0000000000000001E-3</v>
      </c>
      <c r="G18" s="145">
        <f t="shared" si="0"/>
        <v>5.2941176470588233E-3</v>
      </c>
      <c r="H18" s="144">
        <f t="shared" si="0"/>
        <v>5.0292397660818711E-3</v>
      </c>
    </row>
    <row r="19" spans="1:8" s="52" customFormat="1" ht="38.25" customHeight="1" thickBot="1" x14ac:dyDescent="0.3">
      <c r="A19" s="82" t="s">
        <v>30</v>
      </c>
      <c r="B19" s="83">
        <v>10000</v>
      </c>
      <c r="C19" s="84">
        <f t="shared" ref="C19:H19" si="1">C18*$B$19</f>
        <v>50</v>
      </c>
      <c r="D19" s="84">
        <f t="shared" si="1"/>
        <v>50</v>
      </c>
      <c r="E19" s="84">
        <f t="shared" si="1"/>
        <v>37.142857142857146</v>
      </c>
      <c r="F19" s="84">
        <f t="shared" si="1"/>
        <v>40</v>
      </c>
      <c r="G19" s="84">
        <f t="shared" si="1"/>
        <v>52.941176470588232</v>
      </c>
      <c r="H19" s="84">
        <f t="shared" si="1"/>
        <v>50.292397660818715</v>
      </c>
    </row>
    <row r="20" spans="1:8" s="52" customFormat="1" ht="15.75" thickBot="1" x14ac:dyDescent="0.3">
      <c r="A20" s="85"/>
      <c r="F20" s="143"/>
      <c r="G20" s="143"/>
      <c r="H20" s="86"/>
    </row>
    <row r="21" spans="1:8" s="92" customFormat="1" ht="30.75" thickBot="1" x14ac:dyDescent="0.3">
      <c r="A21" s="87" t="s">
        <v>31</v>
      </c>
      <c r="B21" s="88"/>
      <c r="C21" s="89" t="str">
        <f t="shared" ref="C21:H21" si="2">IF(C19&lt;$D$13,"Angebot außerhalb SB", "Angebot innerhalb SB")</f>
        <v>Angebot innerhalb SB</v>
      </c>
      <c r="D21" s="90" t="str">
        <f t="shared" si="2"/>
        <v>Angebot innerhalb SB</v>
      </c>
      <c r="E21" s="91" t="str">
        <f t="shared" si="2"/>
        <v>Angebot außerhalb SB</v>
      </c>
      <c r="F21" s="91" t="str">
        <f t="shared" si="2"/>
        <v>Angebot außerhalb SB</v>
      </c>
      <c r="G21" s="91" t="str">
        <f t="shared" si="2"/>
        <v>Angebot innerhalb SB</v>
      </c>
      <c r="H21" s="91" t="str">
        <f t="shared" si="2"/>
        <v>Angebot innerhalb SB</v>
      </c>
    </row>
    <row r="22" spans="1:8" s="92" customFormat="1" ht="18.95" customHeight="1" x14ac:dyDescent="0.25">
      <c r="A22" s="93" t="s">
        <v>32</v>
      </c>
      <c r="B22" s="94"/>
      <c r="C22" s="95">
        <f t="shared" ref="C22:H22" si="3">IF(C21="Angebot innerhalb SB",C16,"---")</f>
        <v>7500</v>
      </c>
      <c r="D22" s="96">
        <f t="shared" si="3"/>
        <v>8000</v>
      </c>
      <c r="E22" s="96" t="str">
        <f t="shared" si="3"/>
        <v>---</v>
      </c>
      <c r="F22" s="96" t="str">
        <f t="shared" si="3"/>
        <v>---</v>
      </c>
      <c r="G22" s="96">
        <f t="shared" si="3"/>
        <v>9000</v>
      </c>
      <c r="H22" s="97">
        <f t="shared" si="3"/>
        <v>8600</v>
      </c>
    </row>
    <row r="23" spans="1:8" ht="18.95" customHeight="1" thickBot="1" x14ac:dyDescent="0.3">
      <c r="A23" s="98" t="s">
        <v>33</v>
      </c>
      <c r="B23" s="99"/>
      <c r="C23" s="100">
        <f t="shared" ref="C23:H23" si="4">IF(C21="Angebot innerhalb SB",C17,"---")</f>
        <v>1500000</v>
      </c>
      <c r="D23" s="101">
        <f t="shared" si="4"/>
        <v>1600000</v>
      </c>
      <c r="E23" s="101" t="str">
        <f t="shared" si="4"/>
        <v>---</v>
      </c>
      <c r="F23" s="101" t="str">
        <f t="shared" si="4"/>
        <v>---</v>
      </c>
      <c r="G23" s="101">
        <f t="shared" si="4"/>
        <v>1700000</v>
      </c>
      <c r="H23" s="102">
        <f t="shared" si="4"/>
        <v>1710000</v>
      </c>
    </row>
    <row r="24" spans="1:8" ht="15.75" thickBot="1" x14ac:dyDescent="0.3">
      <c r="A24" s="44"/>
      <c r="E24" s="142"/>
      <c r="F24" s="142"/>
      <c r="G24" s="142"/>
      <c r="H24" s="103"/>
    </row>
    <row r="25" spans="1:8" s="106" customFormat="1" ht="26.25" thickBot="1" x14ac:dyDescent="0.3">
      <c r="A25" s="59" t="s">
        <v>34</v>
      </c>
      <c r="B25" s="64"/>
      <c r="C25" s="104">
        <f t="shared" ref="C25:H25" si="5">IF(C19&lt;$D$13,"---",IF($B$11="Preis",RANK(C23,$C$23:$IV$23,1),RANK(C22,$C$22:$IV$22,0)))</f>
        <v>4</v>
      </c>
      <c r="D25" s="104">
        <f t="shared" si="5"/>
        <v>3</v>
      </c>
      <c r="E25" s="104" t="str">
        <f t="shared" si="5"/>
        <v>---</v>
      </c>
      <c r="F25" s="104" t="str">
        <f t="shared" si="5"/>
        <v>---</v>
      </c>
      <c r="G25" s="104">
        <f t="shared" si="5"/>
        <v>1</v>
      </c>
      <c r="H25" s="105">
        <f t="shared" si="5"/>
        <v>2</v>
      </c>
    </row>
    <row r="26" spans="1:8" x14ac:dyDescent="0.25">
      <c r="A26" s="44"/>
      <c r="H26" s="43"/>
    </row>
    <row r="27" spans="1:8" ht="119.25" customHeight="1" thickBot="1" x14ac:dyDescent="0.3">
      <c r="A27" s="107" t="s">
        <v>35</v>
      </c>
      <c r="B27" s="108"/>
      <c r="C27" s="108"/>
      <c r="D27" s="108"/>
      <c r="E27" s="108"/>
      <c r="F27" s="108"/>
      <c r="G27" s="108"/>
      <c r="H27" s="109"/>
    </row>
  </sheetData>
  <sheetProtection password="9E57" sheet="1" selectLockedCells="1"/>
  <mergeCells count="1">
    <mergeCell ref="A4:C4"/>
  </mergeCells>
  <pageMargins left="0.7" right="0.7" top="0.78740157499999996" bottom="0.78740157499999996" header="0.3" footer="0.3"/>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workbookViewId="0">
      <selection activeCell="A13" sqref="A13"/>
    </sheetView>
  </sheetViews>
  <sheetFormatPr baseColWidth="10" defaultRowHeight="15" x14ac:dyDescent="0.25"/>
  <sheetData>
    <row r="1" spans="1:1" x14ac:dyDescent="0.25">
      <c r="A1">
        <v>0</v>
      </c>
    </row>
    <row r="2" spans="1:1" x14ac:dyDescent="0.25">
      <c r="A2">
        <v>1</v>
      </c>
    </row>
    <row r="3" spans="1:1" x14ac:dyDescent="0.25">
      <c r="A3">
        <v>2</v>
      </c>
    </row>
    <row r="4" spans="1:1" x14ac:dyDescent="0.25">
      <c r="A4">
        <v>3</v>
      </c>
    </row>
    <row r="5" spans="1:1" x14ac:dyDescent="0.25">
      <c r="A5">
        <v>4</v>
      </c>
    </row>
    <row r="6" spans="1:1" x14ac:dyDescent="0.25">
      <c r="A6">
        <v>5</v>
      </c>
    </row>
    <row r="8" spans="1:1" x14ac:dyDescent="0.25">
      <c r="A8">
        <v>0</v>
      </c>
    </row>
    <row r="9" spans="1:1" x14ac:dyDescent="0.25">
      <c r="A9">
        <v>2</v>
      </c>
    </row>
    <row r="10" spans="1:1" x14ac:dyDescent="0.25">
      <c r="A10">
        <v>3</v>
      </c>
    </row>
    <row r="11" spans="1:1" x14ac:dyDescent="0.25">
      <c r="A11">
        <v>4</v>
      </c>
    </row>
    <row r="12" spans="1:1" x14ac:dyDescent="0.25">
      <c r="A12">
        <v>5</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Kriterienkatalog &amp; Preisblatt</vt:lpstr>
      <vt:lpstr>Erweiterte Richtwertmethode</vt:lpstr>
      <vt:lpstr>Tabelle3</vt:lpstr>
      <vt:lpstr>Punktwerte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Dr. Andreas Bock</cp:lastModifiedBy>
  <cp:lastPrinted>2017-04-18T07:28:52Z</cp:lastPrinted>
  <dcterms:created xsi:type="dcterms:W3CDTF">2017-02-15T13:27:05Z</dcterms:created>
  <dcterms:modified xsi:type="dcterms:W3CDTF">2023-02-28T12:27:31Z</dcterms:modified>
</cp:coreProperties>
</file>